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E712D2F0-3E3F-4B9D-8B72-26D958C7059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  <sheet name="Лист2" sheetId="2" r:id="rId2"/>
    <sheet name="Лист3" sheetId="3" r:id="rId3"/>
  </sheet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6" i="1" l="1"/>
  <c r="H25" i="1"/>
  <c r="I25" i="1" s="1"/>
  <c r="G25" i="1"/>
  <c r="K25" i="1" s="1"/>
  <c r="H16" i="1"/>
  <c r="G16" i="1"/>
  <c r="K16" i="1" s="1"/>
  <c r="H24" i="1"/>
  <c r="G24" i="1"/>
  <c r="K24" i="1" s="1"/>
  <c r="H19" i="1"/>
  <c r="G19" i="1"/>
  <c r="K19" i="1" s="1"/>
  <c r="H17" i="1"/>
  <c r="G17" i="1"/>
  <c r="K17" i="1" s="1"/>
  <c r="H14" i="1"/>
  <c r="G14" i="1"/>
  <c r="K14" i="1" s="1"/>
  <c r="H21" i="1"/>
  <c r="G21" i="1"/>
  <c r="K21" i="1" s="1"/>
  <c r="H15" i="1"/>
  <c r="G15" i="1"/>
  <c r="K15" i="1" s="1"/>
  <c r="H23" i="1"/>
  <c r="G23" i="1"/>
  <c r="K23" i="1" s="1"/>
  <c r="H22" i="1"/>
  <c r="G22" i="1"/>
  <c r="K22" i="1" s="1"/>
  <c r="H20" i="1"/>
  <c r="G20" i="1"/>
  <c r="K20" i="1" s="1"/>
  <c r="H18" i="1"/>
  <c r="G18" i="1"/>
  <c r="K18" i="1" s="1"/>
  <c r="H13" i="1"/>
  <c r="G13" i="1"/>
  <c r="K13" i="1" s="1"/>
  <c r="H12" i="1"/>
  <c r="G12" i="1"/>
  <c r="K12" i="1" s="1"/>
  <c r="H11" i="1"/>
  <c r="G11" i="1"/>
  <c r="K11" i="1" s="1"/>
  <c r="H10" i="1"/>
  <c r="G10" i="1"/>
  <c r="H9" i="1"/>
  <c r="G9" i="1"/>
  <c r="K9" i="1" s="1"/>
  <c r="I16" i="1" l="1"/>
  <c r="I24" i="1"/>
  <c r="I19" i="1"/>
  <c r="I17" i="1"/>
  <c r="I21" i="1"/>
  <c r="I14" i="1"/>
  <c r="I15" i="1"/>
  <c r="I22" i="1"/>
  <c r="I23" i="1"/>
  <c r="I20" i="1"/>
  <c r="I18" i="1"/>
  <c r="I9" i="1"/>
  <c r="I13" i="1"/>
  <c r="I12" i="1"/>
  <c r="I11" i="1"/>
  <c r="I10" i="1"/>
  <c r="K10" i="1"/>
  <c r="H8" i="1"/>
  <c r="G8" i="1"/>
  <c r="K8" i="1" s="1"/>
  <c r="I8" i="1" l="1"/>
  <c r="G6" i="1" l="1"/>
  <c r="K6" i="1" s="1"/>
  <c r="G7" i="1"/>
  <c r="K7" i="1" s="1"/>
  <c r="H7" i="1" l="1"/>
  <c r="H6" i="1"/>
  <c r="I7" i="1" l="1"/>
  <c r="I6" i="1"/>
</calcChain>
</file>

<file path=xl/sharedStrings.xml><?xml version="1.0" encoding="utf-8"?>
<sst xmlns="http://schemas.openxmlformats.org/spreadsheetml/2006/main" count="57" uniqueCount="38">
  <si>
    <t>№ п/п</t>
  </si>
  <si>
    <t>Наименование товара</t>
  </si>
  <si>
    <t>Ед-ца изм.</t>
  </si>
  <si>
    <t xml:space="preserve">Используемый метод определения НМЦК: </t>
  </si>
  <si>
    <t>Метод сопоставимых рыночных цен (анализ рынка).</t>
  </si>
  <si>
    <t xml:space="preserve">Среднее квадратичное отклонение: </t>
  </si>
  <si>
    <t xml:space="preserve">Коэффициент вариации (не более 33%): </t>
  </si>
  <si>
    <t xml:space="preserve">Поставщик № 1  </t>
  </si>
  <si>
    <t>Поставщик № 2  "</t>
  </si>
  <si>
    <t xml:space="preserve">Поставщик № 3   </t>
  </si>
  <si>
    <t>кг</t>
  </si>
  <si>
    <t>Обоснование начальной (максимальной) цены договора</t>
  </si>
  <si>
    <t>ИТОГО начальная (максимальная) цена договора:</t>
  </si>
  <si>
    <t xml:space="preserve">Средняя цена (руб.) </t>
  </si>
  <si>
    <t>Количе-ство</t>
  </si>
  <si>
    <t>Итого нач.макс. цена(руб.)</t>
  </si>
  <si>
    <t>Картофель</t>
  </si>
  <si>
    <t>Лук репчатый</t>
  </si>
  <si>
    <t>Чеснок</t>
  </si>
  <si>
    <t>Морковь</t>
  </si>
  <si>
    <t>Свекла</t>
  </si>
  <si>
    <t>Капуста белокочанная</t>
  </si>
  <si>
    <t>Петрушка</t>
  </si>
  <si>
    <t>Укроп</t>
  </si>
  <si>
    <t>Яблоки</t>
  </si>
  <si>
    <t>Лимон</t>
  </si>
  <si>
    <t>Поставка продуктов питания для МАДОУ д/с №17 "Улыбка"</t>
  </si>
  <si>
    <t xml:space="preserve">Заведующий   МАДОУ д/с №17 "Улыбка"   Н.А. Очередько   </t>
  </si>
  <si>
    <t>Бананы</t>
  </si>
  <si>
    <t>Лук зеленый</t>
  </si>
  <si>
    <t>Слива</t>
  </si>
  <si>
    <t>Груши</t>
  </si>
  <si>
    <t>Помидоры свежие</t>
  </si>
  <si>
    <t>Огурцы свежие</t>
  </si>
  <si>
    <t>Перец болгарский</t>
  </si>
  <si>
    <t>Апельсин</t>
  </si>
  <si>
    <t>Квашенная капуста</t>
  </si>
  <si>
    <t>Соленые огурцы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</si>
</sst>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General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4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2" fontId="0" fillId="0" borderId="0" xfId="0" applyNumberFormat="1"/>
    <xf numFmtId="0" fontId="3" fillId="0" borderId="0" xfId="0" applyFont="1"/>
    <xf numFmtId="2" fontId="1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2" fontId="3" fillId="0" borderId="3" xfId="0" applyNumberFormat="1" applyFont="1" applyBorder="1"/>
    <xf numFmtId="2" fontId="3" fillId="0" borderId="2" xfId="0" applyNumberFormat="1" applyFont="1" applyBorder="1"/>
    <xf numFmtId="2" fontId="3" fillId="0" borderId="4" xfId="0" applyNumberFormat="1" applyFont="1" applyBorder="1"/>
    <xf numFmtId="2" fontId="3" fillId="0" borderId="5" xfId="0" applyNumberFormat="1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2">
    <cellStyle name="Excel Built-in 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"/>
  <sheetViews>
    <sheetView tabSelected="1" view="pageBreakPreview" topLeftCell="A18" zoomScale="90" zoomScaleNormal="90" zoomScaleSheetLayoutView="90" workbookViewId="0">
      <selection activeCell="G24" sqref="G24"/>
    </sheetView>
  </sheetViews>
  <sheetFormatPr defaultRowHeight="15" x14ac:dyDescent="0.25"/>
  <cols>
    <col min="1" max="1" width="4.140625" customWidth="1"/>
    <col min="2" max="2" width="55" customWidth="1"/>
    <col min="3" max="3" width="6" customWidth="1"/>
    <col min="4" max="4" width="8.5703125" customWidth="1"/>
    <col min="5" max="5" width="7.5703125" customWidth="1"/>
    <col min="6" max="6" width="8.28515625" customWidth="1"/>
    <col min="7" max="7" width="9.140625" customWidth="1"/>
    <col min="8" max="8" width="11.7109375" customWidth="1"/>
    <col min="9" max="9" width="11" customWidth="1"/>
    <col min="10" max="10" width="9" bestFit="1" customWidth="1"/>
    <col min="11" max="11" width="10" customWidth="1"/>
  </cols>
  <sheetData>
    <row r="1" spans="1:11" x14ac:dyDescent="0.25">
      <c r="B1" s="3"/>
    </row>
    <row r="2" spans="1:11" ht="21" customHeight="1" x14ac:dyDescent="0.25">
      <c r="A2" s="19" t="s">
        <v>11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ht="36" customHeight="1" x14ac:dyDescent="0.25">
      <c r="A3" s="20" t="s">
        <v>26</v>
      </c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11" ht="27.75" customHeight="1" x14ac:dyDescent="0.25">
      <c r="A4" s="18" t="s">
        <v>3</v>
      </c>
      <c r="B4" s="18"/>
      <c r="C4" s="18"/>
      <c r="D4" s="18"/>
      <c r="E4" s="18"/>
      <c r="F4" s="18"/>
      <c r="G4" s="22" t="s">
        <v>4</v>
      </c>
      <c r="H4" s="23"/>
      <c r="I4" s="23"/>
      <c r="J4" s="23"/>
      <c r="K4" s="24"/>
    </row>
    <row r="5" spans="1:11" ht="74.25" customHeight="1" x14ac:dyDescent="0.25">
      <c r="A5" s="1" t="s">
        <v>0</v>
      </c>
      <c r="B5" s="6" t="s">
        <v>1</v>
      </c>
      <c r="C5" s="6" t="s">
        <v>2</v>
      </c>
      <c r="D5" s="5" t="s">
        <v>7</v>
      </c>
      <c r="E5" s="5" t="s">
        <v>8</v>
      </c>
      <c r="F5" s="5" t="s">
        <v>9</v>
      </c>
      <c r="G5" s="8" t="s">
        <v>13</v>
      </c>
      <c r="H5" s="1" t="s">
        <v>5</v>
      </c>
      <c r="I5" s="1" t="s">
        <v>6</v>
      </c>
      <c r="J5" s="1" t="s">
        <v>14</v>
      </c>
      <c r="K5" s="1" t="s">
        <v>15</v>
      </c>
    </row>
    <row r="6" spans="1:11" ht="39" customHeight="1" x14ac:dyDescent="0.25">
      <c r="A6" s="1">
        <v>1</v>
      </c>
      <c r="B6" s="12" t="s">
        <v>16</v>
      </c>
      <c r="C6" s="7" t="s">
        <v>10</v>
      </c>
      <c r="D6" s="4">
        <v>60</v>
      </c>
      <c r="E6" s="4">
        <v>70</v>
      </c>
      <c r="F6" s="4">
        <v>75</v>
      </c>
      <c r="G6" s="4">
        <f t="shared" ref="G6:G7" si="0">(D6+E6+F6)/3</f>
        <v>68.33</v>
      </c>
      <c r="H6" s="4">
        <f t="shared" ref="H6" si="1">STDEVA(D6,E6,F6)</f>
        <v>7.64</v>
      </c>
      <c r="I6" s="4">
        <f t="shared" ref="I6" si="2">(H6/G6)*100</f>
        <v>11.18</v>
      </c>
      <c r="J6" s="11">
        <v>1500</v>
      </c>
      <c r="K6" s="10">
        <f t="shared" ref="K6:K7" si="3">G6*J6</f>
        <v>102495</v>
      </c>
    </row>
    <row r="7" spans="1:11" ht="38.25" customHeight="1" x14ac:dyDescent="0.25">
      <c r="A7" s="1">
        <v>2</v>
      </c>
      <c r="B7" s="12" t="s">
        <v>17</v>
      </c>
      <c r="C7" s="7" t="s">
        <v>10</v>
      </c>
      <c r="D7" s="4">
        <v>55</v>
      </c>
      <c r="E7" s="4">
        <v>60</v>
      </c>
      <c r="F7" s="4">
        <v>65</v>
      </c>
      <c r="G7" s="4">
        <f t="shared" si="0"/>
        <v>60</v>
      </c>
      <c r="H7" s="4">
        <f t="shared" ref="H7" si="4">STDEVA(D7,E7,F7)</f>
        <v>5</v>
      </c>
      <c r="I7" s="4">
        <f t="shared" ref="I7" si="5">(H7/G7)*100</f>
        <v>8.33</v>
      </c>
      <c r="J7" s="11">
        <v>300</v>
      </c>
      <c r="K7" s="10">
        <f t="shared" si="3"/>
        <v>18000</v>
      </c>
    </row>
    <row r="8" spans="1:11" ht="39.75" customHeight="1" x14ac:dyDescent="0.25">
      <c r="A8" s="1">
        <v>3</v>
      </c>
      <c r="B8" s="12" t="s">
        <v>18</v>
      </c>
      <c r="C8" s="7" t="s">
        <v>10</v>
      </c>
      <c r="D8" s="4">
        <v>350</v>
      </c>
      <c r="E8" s="4">
        <v>370</v>
      </c>
      <c r="F8" s="4">
        <v>430</v>
      </c>
      <c r="G8" s="4">
        <f t="shared" ref="G8" si="6">(D8+E8+F8)/3</f>
        <v>383.33</v>
      </c>
      <c r="H8" s="4">
        <f t="shared" ref="H8" si="7">STDEVA(D8,E8,F8)</f>
        <v>41.63</v>
      </c>
      <c r="I8" s="4">
        <f t="shared" ref="I8" si="8">(H8/G8)*100</f>
        <v>10.86</v>
      </c>
      <c r="J8" s="11">
        <v>10</v>
      </c>
      <c r="K8" s="10">
        <f t="shared" ref="K8" si="9">G8*J8</f>
        <v>3833.3</v>
      </c>
    </row>
    <row r="9" spans="1:11" ht="39.75" customHeight="1" x14ac:dyDescent="0.25">
      <c r="A9" s="1">
        <v>4</v>
      </c>
      <c r="B9" s="12" t="s">
        <v>19</v>
      </c>
      <c r="C9" s="7" t="s">
        <v>10</v>
      </c>
      <c r="D9" s="4">
        <v>55</v>
      </c>
      <c r="E9" s="4">
        <v>70</v>
      </c>
      <c r="F9" s="4">
        <v>75</v>
      </c>
      <c r="G9" s="4">
        <f t="shared" ref="G9" si="10">(D9+E9+F9)/3</f>
        <v>66.67</v>
      </c>
      <c r="H9" s="4">
        <f t="shared" ref="H9" si="11">STDEVA(D9,E9,F9)</f>
        <v>10.41</v>
      </c>
      <c r="I9" s="4">
        <f t="shared" ref="I9" si="12">(H9/G9)*100</f>
        <v>15.61</v>
      </c>
      <c r="J9" s="11">
        <v>500</v>
      </c>
      <c r="K9" s="10">
        <f t="shared" ref="K9" si="13">G9*J9</f>
        <v>33335</v>
      </c>
    </row>
    <row r="10" spans="1:11" ht="39.75" customHeight="1" x14ac:dyDescent="0.25">
      <c r="A10" s="1">
        <v>5</v>
      </c>
      <c r="B10" s="12" t="s">
        <v>20</v>
      </c>
      <c r="C10" s="7" t="s">
        <v>10</v>
      </c>
      <c r="D10" s="4">
        <v>50</v>
      </c>
      <c r="E10" s="4">
        <v>70</v>
      </c>
      <c r="F10" s="4">
        <v>75</v>
      </c>
      <c r="G10" s="4">
        <f t="shared" ref="G10" si="14">(D10+E10+F10)/3</f>
        <v>65</v>
      </c>
      <c r="H10" s="4">
        <f t="shared" ref="H10" si="15">STDEVA(D10,E10,F10)</f>
        <v>13.23</v>
      </c>
      <c r="I10" s="4">
        <f t="shared" ref="I10" si="16">(H10/G10)*100</f>
        <v>20.350000000000001</v>
      </c>
      <c r="J10" s="11">
        <v>200</v>
      </c>
      <c r="K10" s="10">
        <f t="shared" ref="K10" si="17">G10*J10</f>
        <v>13000</v>
      </c>
    </row>
    <row r="11" spans="1:11" ht="39.75" customHeight="1" x14ac:dyDescent="0.25">
      <c r="A11" s="1">
        <v>6</v>
      </c>
      <c r="B11" s="12" t="s">
        <v>21</v>
      </c>
      <c r="C11" s="7" t="s">
        <v>10</v>
      </c>
      <c r="D11" s="4">
        <v>60</v>
      </c>
      <c r="E11" s="4">
        <v>70</v>
      </c>
      <c r="F11" s="4">
        <v>75</v>
      </c>
      <c r="G11" s="4">
        <f t="shared" ref="G11" si="18">(D11+E11+F11)/3</f>
        <v>68.33</v>
      </c>
      <c r="H11" s="4">
        <f t="shared" ref="H11" si="19">STDEVA(D11,E11,F11)</f>
        <v>7.64</v>
      </c>
      <c r="I11" s="4">
        <f t="shared" ref="I11" si="20">(H11/G11)*100</f>
        <v>11.18</v>
      </c>
      <c r="J11" s="11">
        <v>600</v>
      </c>
      <c r="K11" s="10">
        <f t="shared" ref="K11" si="21">G11*J11</f>
        <v>40998</v>
      </c>
    </row>
    <row r="12" spans="1:11" ht="39.75" customHeight="1" x14ac:dyDescent="0.25">
      <c r="A12" s="1">
        <v>7</v>
      </c>
      <c r="B12" s="12" t="s">
        <v>22</v>
      </c>
      <c r="C12" s="7" t="s">
        <v>10</v>
      </c>
      <c r="D12" s="4">
        <v>350</v>
      </c>
      <c r="E12" s="4">
        <v>370</v>
      </c>
      <c r="F12" s="4">
        <v>360</v>
      </c>
      <c r="G12" s="4">
        <f>(D12+E12+F12)/3</f>
        <v>360</v>
      </c>
      <c r="H12" s="4">
        <f>STDEVA(D12,E12,F12)</f>
        <v>10</v>
      </c>
      <c r="I12" s="4">
        <f>(H12/G12)*100</f>
        <v>2.78</v>
      </c>
      <c r="J12" s="11">
        <v>10</v>
      </c>
      <c r="K12" s="10">
        <f>G12*J12</f>
        <v>3600</v>
      </c>
    </row>
    <row r="13" spans="1:11" ht="39.75" customHeight="1" x14ac:dyDescent="0.25">
      <c r="A13" s="1">
        <v>8</v>
      </c>
      <c r="B13" s="12" t="s">
        <v>23</v>
      </c>
      <c r="C13" s="7" t="s">
        <v>10</v>
      </c>
      <c r="D13" s="4">
        <v>350</v>
      </c>
      <c r="E13" s="4">
        <v>370</v>
      </c>
      <c r="F13" s="4">
        <v>360</v>
      </c>
      <c r="G13" s="4">
        <f>(D13+E13+F13)/3</f>
        <v>360</v>
      </c>
      <c r="H13" s="4">
        <f>STDEVA(D13,E13,F13)</f>
        <v>10</v>
      </c>
      <c r="I13" s="4">
        <f>(H13/G13)*100</f>
        <v>2.78</v>
      </c>
      <c r="J13" s="11">
        <v>10</v>
      </c>
      <c r="K13" s="10">
        <f>G13*J13</f>
        <v>3600</v>
      </c>
    </row>
    <row r="14" spans="1:11" ht="39.75" customHeight="1" x14ac:dyDescent="0.25">
      <c r="A14" s="1">
        <v>9</v>
      </c>
      <c r="B14" s="12" t="s">
        <v>29</v>
      </c>
      <c r="C14" s="7" t="s">
        <v>10</v>
      </c>
      <c r="D14" s="4">
        <v>450</v>
      </c>
      <c r="E14" s="4">
        <v>460</v>
      </c>
      <c r="F14" s="4">
        <v>470</v>
      </c>
      <c r="G14" s="4">
        <f>(D14+E14+F14)/3</f>
        <v>460</v>
      </c>
      <c r="H14" s="4">
        <f>STDEVA(D14,E14,F14)</f>
        <v>10</v>
      </c>
      <c r="I14" s="4">
        <f>(H14/G14)*100</f>
        <v>2.17</v>
      </c>
      <c r="J14" s="11">
        <v>10</v>
      </c>
      <c r="K14" s="10">
        <f>G14*J14</f>
        <v>4600</v>
      </c>
    </row>
    <row r="15" spans="1:11" ht="39.75" customHeight="1" x14ac:dyDescent="0.25">
      <c r="A15" s="1">
        <v>10</v>
      </c>
      <c r="B15" s="12" t="s">
        <v>28</v>
      </c>
      <c r="C15" s="7" t="s">
        <v>10</v>
      </c>
      <c r="D15" s="4">
        <v>230</v>
      </c>
      <c r="E15" s="4">
        <v>240</v>
      </c>
      <c r="F15" s="4">
        <v>250</v>
      </c>
      <c r="G15" s="4">
        <f t="shared" ref="G15" si="22">(D15+E15+F15)/3</f>
        <v>240</v>
      </c>
      <c r="H15" s="4">
        <f t="shared" ref="H15" si="23">STDEVA(D15,E15,F15)</f>
        <v>10</v>
      </c>
      <c r="I15" s="4">
        <f t="shared" ref="I15" si="24">(H15/G15)*100</f>
        <v>4.17</v>
      </c>
      <c r="J15" s="11">
        <v>100</v>
      </c>
      <c r="K15" s="10">
        <f t="shared" ref="K15" si="25">G15*J15</f>
        <v>24000</v>
      </c>
    </row>
    <row r="16" spans="1:11" ht="39.75" customHeight="1" x14ac:dyDescent="0.25">
      <c r="A16" s="1">
        <v>11</v>
      </c>
      <c r="B16" s="12" t="s">
        <v>35</v>
      </c>
      <c r="C16" s="7" t="s">
        <v>10</v>
      </c>
      <c r="D16" s="4">
        <v>180</v>
      </c>
      <c r="E16" s="4">
        <v>200</v>
      </c>
      <c r="F16" s="4">
        <v>220</v>
      </c>
      <c r="G16" s="4">
        <f t="shared" ref="G16" si="26">(D16+E16+F16)/3</f>
        <v>200</v>
      </c>
      <c r="H16" s="4">
        <f t="shared" ref="H16" si="27">STDEVA(D16,E16,F16)</f>
        <v>20</v>
      </c>
      <c r="I16" s="4">
        <f t="shared" ref="I16" si="28">(H16/G16)*100</f>
        <v>10</v>
      </c>
      <c r="J16" s="11">
        <v>100</v>
      </c>
      <c r="K16" s="10">
        <f t="shared" ref="K16" si="29">G16*J16</f>
        <v>20000</v>
      </c>
    </row>
    <row r="17" spans="1:11" ht="39.75" customHeight="1" x14ac:dyDescent="0.25">
      <c r="A17" s="1">
        <v>12</v>
      </c>
      <c r="B17" s="12" t="s">
        <v>30</v>
      </c>
      <c r="C17" s="7" t="s">
        <v>10</v>
      </c>
      <c r="D17" s="4">
        <v>95</v>
      </c>
      <c r="E17" s="4">
        <v>110</v>
      </c>
      <c r="F17" s="4">
        <v>120</v>
      </c>
      <c r="G17" s="4">
        <f t="shared" ref="G17" si="30">(D17+E17+F17)/3</f>
        <v>108.33</v>
      </c>
      <c r="H17" s="4">
        <f t="shared" ref="H17" si="31">STDEVA(D17,E17,F17)</f>
        <v>12.58</v>
      </c>
      <c r="I17" s="4">
        <f t="shared" ref="I17" si="32">(H17/G17)*100</f>
        <v>11.61</v>
      </c>
      <c r="J17" s="11">
        <v>50</v>
      </c>
      <c r="K17" s="10">
        <f t="shared" ref="K17" si="33">G17*J17</f>
        <v>5416.5</v>
      </c>
    </row>
    <row r="18" spans="1:11" ht="39.75" customHeight="1" x14ac:dyDescent="0.25">
      <c r="A18" s="1">
        <v>13</v>
      </c>
      <c r="B18" s="12" t="s">
        <v>24</v>
      </c>
      <c r="C18" s="7" t="s">
        <v>10</v>
      </c>
      <c r="D18" s="4">
        <v>105</v>
      </c>
      <c r="E18" s="4">
        <v>110</v>
      </c>
      <c r="F18" s="4">
        <v>120</v>
      </c>
      <c r="G18" s="4">
        <f>(D18+E18+F18)/3</f>
        <v>111.67</v>
      </c>
      <c r="H18" s="4">
        <f>STDEVA(D18,E18,F18)</f>
        <v>7.64</v>
      </c>
      <c r="I18" s="4">
        <f>(H18/G18)*100</f>
        <v>6.84</v>
      </c>
      <c r="J18" s="11">
        <v>500</v>
      </c>
      <c r="K18" s="10">
        <f>G18*J18</f>
        <v>55835</v>
      </c>
    </row>
    <row r="19" spans="1:11" ht="39.75" customHeight="1" x14ac:dyDescent="0.25">
      <c r="A19" s="1">
        <v>14</v>
      </c>
      <c r="B19" s="12" t="s">
        <v>31</v>
      </c>
      <c r="C19" s="7" t="s">
        <v>10</v>
      </c>
      <c r="D19" s="4">
        <v>180</v>
      </c>
      <c r="E19" s="4">
        <v>200</v>
      </c>
      <c r="F19" s="4">
        <v>190</v>
      </c>
      <c r="G19" s="4">
        <f>(D19+E19+F19)/3</f>
        <v>190</v>
      </c>
      <c r="H19" s="4">
        <f>STDEVA(D19,E19,F19)</f>
        <v>10</v>
      </c>
      <c r="I19" s="4">
        <f>(H19/G19)*100</f>
        <v>5.26</v>
      </c>
      <c r="J19" s="11">
        <v>60</v>
      </c>
      <c r="K19" s="10">
        <f>G19*J19</f>
        <v>11400</v>
      </c>
    </row>
    <row r="20" spans="1:11" ht="39.75" customHeight="1" x14ac:dyDescent="0.25">
      <c r="A20" s="1">
        <v>15</v>
      </c>
      <c r="B20" s="12" t="s">
        <v>25</v>
      </c>
      <c r="C20" s="7" t="s">
        <v>10</v>
      </c>
      <c r="D20" s="4">
        <v>300</v>
      </c>
      <c r="E20" s="4">
        <v>310</v>
      </c>
      <c r="F20" s="4">
        <v>320</v>
      </c>
      <c r="G20" s="4">
        <f t="shared" ref="G20:G21" si="34">(D20+E20+F20)/3</f>
        <v>310</v>
      </c>
      <c r="H20" s="4">
        <f t="shared" ref="H20:H21" si="35">STDEVA(D20,E20,F20)</f>
        <v>10</v>
      </c>
      <c r="I20" s="4">
        <f t="shared" ref="I20:I21" si="36">(H20/G20)*100</f>
        <v>3.23</v>
      </c>
      <c r="J20" s="11">
        <v>20</v>
      </c>
      <c r="K20" s="10">
        <f t="shared" ref="K20:K21" si="37">G20*J20</f>
        <v>6200</v>
      </c>
    </row>
    <row r="21" spans="1:11" ht="39.75" customHeight="1" x14ac:dyDescent="0.25">
      <c r="A21" s="1">
        <v>16</v>
      </c>
      <c r="B21" s="12" t="s">
        <v>32</v>
      </c>
      <c r="C21" s="7" t="s">
        <v>10</v>
      </c>
      <c r="D21" s="4">
        <v>120</v>
      </c>
      <c r="E21" s="4">
        <v>125</v>
      </c>
      <c r="F21" s="4">
        <v>135</v>
      </c>
      <c r="G21" s="4">
        <f t="shared" si="34"/>
        <v>126.67</v>
      </c>
      <c r="H21" s="4">
        <f t="shared" si="35"/>
        <v>7.64</v>
      </c>
      <c r="I21" s="4">
        <f t="shared" si="36"/>
        <v>6.03</v>
      </c>
      <c r="J21" s="11">
        <v>50</v>
      </c>
      <c r="K21" s="10">
        <f t="shared" si="37"/>
        <v>6333.5</v>
      </c>
    </row>
    <row r="22" spans="1:11" ht="34.5" customHeight="1" x14ac:dyDescent="0.25">
      <c r="A22" s="1">
        <v>17</v>
      </c>
      <c r="B22" s="12" t="s">
        <v>33</v>
      </c>
      <c r="C22" s="7" t="s">
        <v>10</v>
      </c>
      <c r="D22" s="4">
        <v>130</v>
      </c>
      <c r="E22" s="4">
        <v>140</v>
      </c>
      <c r="F22" s="4">
        <v>150</v>
      </c>
      <c r="G22" s="4">
        <f t="shared" ref="G22" si="38">(D22+E22+F22)/3</f>
        <v>140</v>
      </c>
      <c r="H22" s="4">
        <f t="shared" ref="H22" si="39">STDEVA(D22,E22,F22)</f>
        <v>10</v>
      </c>
      <c r="I22" s="4">
        <f t="shared" ref="I22" si="40">(H22/G22)*100</f>
        <v>7.14</v>
      </c>
      <c r="J22" s="11">
        <v>50</v>
      </c>
      <c r="K22" s="10">
        <f t="shared" ref="K22" si="41">G22*J22</f>
        <v>7000</v>
      </c>
    </row>
    <row r="23" spans="1:11" ht="39.75" customHeight="1" x14ac:dyDescent="0.25">
      <c r="A23" s="1">
        <v>18</v>
      </c>
      <c r="B23" s="12" t="s">
        <v>34</v>
      </c>
      <c r="C23" s="7" t="s">
        <v>10</v>
      </c>
      <c r="D23" s="4">
        <v>95</v>
      </c>
      <c r="E23" s="4">
        <v>100</v>
      </c>
      <c r="F23" s="4">
        <v>120</v>
      </c>
      <c r="G23" s="4">
        <f t="shared" ref="G23" si="42">(D23+E23+F23)/3</f>
        <v>105</v>
      </c>
      <c r="H23" s="4">
        <f t="shared" ref="H23" si="43">STDEVA(D23,E23,F23)</f>
        <v>13.23</v>
      </c>
      <c r="I23" s="4">
        <f t="shared" ref="I23" si="44">(H23/G23)*100</f>
        <v>12.6</v>
      </c>
      <c r="J23" s="11">
        <v>15</v>
      </c>
      <c r="K23" s="10">
        <f t="shared" ref="K23" si="45">G23*J23</f>
        <v>1575</v>
      </c>
    </row>
    <row r="24" spans="1:11" ht="39.75" customHeight="1" x14ac:dyDescent="0.25">
      <c r="A24" s="1">
        <v>19</v>
      </c>
      <c r="B24" s="12" t="s">
        <v>36</v>
      </c>
      <c r="C24" s="7" t="s">
        <v>10</v>
      </c>
      <c r="D24" s="4">
        <v>170</v>
      </c>
      <c r="E24" s="4">
        <v>180</v>
      </c>
      <c r="F24" s="4">
        <v>190</v>
      </c>
      <c r="G24" s="4">
        <f t="shared" ref="G24" si="46">(D24+E24+F24)/3</f>
        <v>180</v>
      </c>
      <c r="H24" s="4">
        <f t="shared" ref="H24" si="47">STDEVA(D24,E24,F24)</f>
        <v>10</v>
      </c>
      <c r="I24" s="4">
        <f t="shared" ref="I24" si="48">(H24/G24)*100</f>
        <v>5.56</v>
      </c>
      <c r="J24" s="11">
        <v>300</v>
      </c>
      <c r="K24" s="10">
        <f t="shared" ref="K24" si="49">G24*J24</f>
        <v>54000</v>
      </c>
    </row>
    <row r="25" spans="1:11" ht="39.75" customHeight="1" x14ac:dyDescent="0.25">
      <c r="A25" s="1">
        <v>20</v>
      </c>
      <c r="B25" s="12" t="s">
        <v>37</v>
      </c>
      <c r="C25" s="7" t="s">
        <v>10</v>
      </c>
      <c r="D25" s="4">
        <v>180</v>
      </c>
      <c r="E25" s="4">
        <v>200</v>
      </c>
      <c r="F25" s="4">
        <v>190</v>
      </c>
      <c r="G25" s="4">
        <f t="shared" ref="G25" si="50">(D25+E25+F25)/3</f>
        <v>190</v>
      </c>
      <c r="H25" s="4">
        <f t="shared" ref="H25" si="51">STDEVA(D25,E25,F25)</f>
        <v>10</v>
      </c>
      <c r="I25" s="4">
        <f t="shared" ref="I25" si="52">(H25/G25)*100</f>
        <v>5.26</v>
      </c>
      <c r="J25" s="11">
        <v>300</v>
      </c>
      <c r="K25" s="10">
        <f t="shared" ref="K25" si="53">G25*J25</f>
        <v>57000</v>
      </c>
    </row>
    <row r="26" spans="1:11" x14ac:dyDescent="0.25">
      <c r="A26" s="14" t="s">
        <v>12</v>
      </c>
      <c r="B26" s="15"/>
      <c r="C26" s="15"/>
      <c r="D26" s="16"/>
      <c r="E26" s="16"/>
      <c r="F26" s="16"/>
      <c r="G26" s="16"/>
      <c r="H26" s="16"/>
      <c r="I26" s="17"/>
      <c r="J26" s="9"/>
      <c r="K26" s="10">
        <f>SUM(K6:K25)</f>
        <v>472221.3</v>
      </c>
    </row>
    <row r="27" spans="1:11" ht="6" customHeight="1" x14ac:dyDescent="0.25">
      <c r="D27" s="2"/>
    </row>
    <row r="28" spans="1:11" hidden="1" x14ac:dyDescent="0.25"/>
    <row r="30" spans="1:11" x14ac:dyDescent="0.25">
      <c r="A30" s="13" t="s">
        <v>27</v>
      </c>
      <c r="B30" s="13"/>
      <c r="C30" s="13"/>
      <c r="D30" s="13"/>
      <c r="E30" s="13"/>
      <c r="F30" s="13"/>
      <c r="G30" s="13"/>
      <c r="H30" s="13"/>
      <c r="I30" s="13"/>
    </row>
  </sheetData>
  <mergeCells count="6">
    <mergeCell ref="A30:I30"/>
    <mergeCell ref="A26:I26"/>
    <mergeCell ref="A4:F4"/>
    <mergeCell ref="A2:K2"/>
    <mergeCell ref="A3:K3"/>
    <mergeCell ref="G4:K4"/>
  </mergeCells>
  <pageMargins left="0.24" right="0.23" top="0.33" bottom="0.32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A26" sqref="A26"/>
    </sheetView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2026-09-04T13:19:22Z</dcterms:modified>
</cp:coreProperties>
</file>