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/>
  <bookViews>
    <workbookView xWindow="0" yWindow="0" windowWidth="22185" windowHeight="10500"/>
  </bookViews>
  <sheets>
    <sheet name="НМЦК" sheetId="1" r:id="rId1"/>
  </sheets>
  <definedNames>
    <definedName name="_xlnm._FilterDatabase" localSheetId="0" hidden="1">НМЦК!$A$10:$M$40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9" i="1" l="1"/>
  <c r="M38" i="1"/>
  <c r="L38" i="1"/>
  <c r="K38" i="1"/>
  <c r="J38" i="1"/>
  <c r="M37" i="1"/>
  <c r="L37" i="1"/>
  <c r="K37" i="1"/>
  <c r="J37" i="1"/>
  <c r="M36" i="1"/>
  <c r="L36" i="1"/>
  <c r="K36" i="1"/>
  <c r="J36" i="1"/>
  <c r="M35" i="1"/>
  <c r="L35" i="1"/>
  <c r="K35" i="1"/>
  <c r="J35" i="1"/>
  <c r="M34" i="1"/>
  <c r="L34" i="1"/>
  <c r="K34" i="1"/>
  <c r="J34" i="1"/>
  <c r="M33" i="1"/>
  <c r="L33" i="1"/>
  <c r="K33" i="1"/>
  <c r="J33" i="1"/>
  <c r="M32" i="1"/>
  <c r="L32" i="1"/>
  <c r="K32" i="1"/>
  <c r="J32" i="1"/>
  <c r="M31" i="1"/>
  <c r="L31" i="1"/>
  <c r="K31" i="1"/>
  <c r="J31" i="1"/>
  <c r="M30" i="1"/>
  <c r="L30" i="1"/>
  <c r="K30" i="1"/>
  <c r="J30" i="1"/>
  <c r="M29" i="1"/>
  <c r="L29" i="1"/>
  <c r="K29" i="1"/>
  <c r="J29" i="1"/>
  <c r="M28" i="1"/>
  <c r="L28" i="1"/>
  <c r="K28" i="1"/>
  <c r="J28" i="1"/>
  <c r="M27" i="1"/>
  <c r="L27" i="1"/>
  <c r="K27" i="1"/>
  <c r="J27" i="1"/>
  <c r="M26" i="1"/>
  <c r="L26" i="1"/>
  <c r="K26" i="1"/>
  <c r="J26" i="1"/>
  <c r="M25" i="1"/>
  <c r="L25" i="1"/>
  <c r="K25" i="1"/>
  <c r="J25" i="1"/>
  <c r="M24" i="1"/>
  <c r="L24" i="1"/>
  <c r="K24" i="1"/>
  <c r="J24" i="1"/>
  <c r="M23" i="1"/>
  <c r="L23" i="1"/>
  <c r="K23" i="1"/>
  <c r="J23" i="1"/>
  <c r="M22" i="1"/>
  <c r="L22" i="1"/>
  <c r="K22" i="1"/>
  <c r="J22" i="1"/>
  <c r="M21" i="1"/>
  <c r="L21" i="1"/>
  <c r="K21" i="1"/>
  <c r="J21" i="1"/>
  <c r="M20" i="1"/>
  <c r="L20" i="1"/>
  <c r="K20" i="1"/>
  <c r="J20" i="1"/>
  <c r="M19" i="1"/>
  <c r="L19" i="1"/>
  <c r="K19" i="1"/>
  <c r="J19" i="1"/>
  <c r="M18" i="1"/>
  <c r="L18" i="1"/>
  <c r="K18" i="1"/>
  <c r="J18" i="1"/>
  <c r="M17" i="1"/>
  <c r="L17" i="1"/>
  <c r="K17" i="1"/>
  <c r="J17" i="1"/>
  <c r="M16" i="1"/>
  <c r="L16" i="1"/>
  <c r="K16" i="1"/>
  <c r="J16" i="1"/>
  <c r="M15" i="1"/>
  <c r="L15" i="1"/>
  <c r="K15" i="1"/>
  <c r="J15" i="1"/>
  <c r="M14" i="1"/>
  <c r="L14" i="1"/>
  <c r="K14" i="1"/>
  <c r="J14" i="1"/>
  <c r="M13" i="1"/>
  <c r="L13" i="1"/>
  <c r="K13" i="1"/>
  <c r="J13" i="1"/>
  <c r="M12" i="1"/>
  <c r="L12" i="1"/>
  <c r="K12" i="1"/>
  <c r="J12" i="1"/>
  <c r="M11" i="1"/>
  <c r="L11" i="1"/>
  <c r="K11" i="1"/>
  <c r="J11" i="1"/>
</calcChain>
</file>

<file path=xl/sharedStrings.xml><?xml version="1.0" encoding="utf-8"?>
<sst xmlns="http://schemas.openxmlformats.org/spreadsheetml/2006/main" count="104" uniqueCount="61">
  <si>
    <t xml:space="preserve">УТВЕРЖДАЮ:                                                 
Директор муниципального автономного образовательного учреждения муниципального образования г. Краснодар средняя общеобразовательная школа № 66 имени Евгения Дороша               ________________ М.Н. Захарова                                                                                                                        "_____" _____________ 2026 г.                                        </t>
  </si>
  <si>
    <t>Обоснование начальной (максимальной) цены  договора</t>
  </si>
  <si>
    <t>Поставка комплектов посуды и столовых приборов для МАОУ СОШ № 66 по адресу: Краснодарский край, город Краснодар, ул. Уссурийская, д 2</t>
  </si>
  <si>
    <t>Дата подготовки обоснования начальной (максимальной) цены договора 04.09.2026 г.</t>
  </si>
  <si>
    <t>№ п/п</t>
  </si>
  <si>
    <t>Наименование товаров входящих в объект закупки</t>
  </si>
  <si>
    <t xml:space="preserve">Общероссийский классификатор продукции по видам экономической деятельности </t>
  </si>
  <si>
    <t xml:space="preserve">Основные характеристики закупаемого товара, работ, услуг
</t>
  </si>
  <si>
    <t>Ед. измерения</t>
  </si>
  <si>
    <t xml:space="preserve">Кол-во </t>
  </si>
  <si>
    <t>Коммерческие предложения, (руб./ед.изм.)</t>
  </si>
  <si>
    <t>Однородность совокупности значений выявленных цен, используемых в расчете Н(М)ЦК, ЦКЕП</t>
  </si>
  <si>
    <t>Начальная (максимальная) цена *, руб.  (с учетом НДС)</t>
  </si>
  <si>
    <t xml:space="preserve">Источник цены №1 </t>
  </si>
  <si>
    <t xml:space="preserve">Источник цены №2 </t>
  </si>
  <si>
    <t>Источник цены №3</t>
  </si>
  <si>
    <t>Начальная максимальная цена Поставщик № 1</t>
  </si>
  <si>
    <t>Начальная максимальная цена Поставщик № 2</t>
  </si>
  <si>
    <t>Начальная максимальная цена Поставщик № 3</t>
  </si>
  <si>
    <t>Нож кухонный 25,0х4,5см шеф-нож</t>
  </si>
  <si>
    <t>25.71.11.110</t>
  </si>
  <si>
    <t>В соответствии с Техническим заданием</t>
  </si>
  <si>
    <t>шт</t>
  </si>
  <si>
    <t>Нож кухонный 15,0см с мет/полой ручкой</t>
  </si>
  <si>
    <t>Лопатка поварская  неперфорированная металллическая</t>
  </si>
  <si>
    <t>Кисточка кулинарная с ручкой из нерж., силикон, 28,5см, ширина 5см</t>
  </si>
  <si>
    <t>25.99.12.112</t>
  </si>
  <si>
    <t>Кастрюля серии Общепит-Шеф КТ-ОБ-20, 20,0л, d32см, h25см, 
металл.кр. ТРС</t>
  </si>
  <si>
    <t>Гастроемкость 1/2 422110801 (325x265, h=150, поликарбонат)</t>
  </si>
  <si>
    <t>22.29.23.110</t>
  </si>
  <si>
    <t>Крышка с ручкой для гастроемкости 1/2 422111701</t>
  </si>
  <si>
    <t>Ковш (1,9л,d-18, с длинной ручкой, нерж.)</t>
  </si>
  <si>
    <t>Сито 38см д/муки/протирки ячейка 0,5мм</t>
  </si>
  <si>
    <t>16.29.12.000</t>
  </si>
  <si>
    <t>Скалка с вращающейся ручкой</t>
  </si>
  <si>
    <t>Дуршлаг Д22,0 см</t>
  </si>
  <si>
    <t> 25.99.12.112</t>
  </si>
  <si>
    <t>Лопатка поварская 32,5*7,6см, нерж/пласт, ручка 13,3см (7,6*15,0см 
раб/часть)</t>
  </si>
  <si>
    <t xml:space="preserve">Ложка для соуса Общепит 75мл 0181 (нерж., ручка 23см, раб/часть10,5*7,0см) </t>
  </si>
  <si>
    <t xml:space="preserve">Ложка для соуса Общепит 100мл 0182 (нерж., ручка 38см, раб/часть 
10,8*8,5см) </t>
  </si>
  <si>
    <t>Доска бук 400х300х20</t>
  </si>
  <si>
    <t>Кастрюля (9,0л, d24см, h20см) н/с</t>
  </si>
  <si>
    <t>Бак д/пищевых продуктов Б-105 (105 л, h=68 см, белый с 
крышкой)</t>
  </si>
  <si>
    <t>Стакан гранёный 785 (250 гр)</t>
  </si>
  <si>
    <t>Тарелка мелкая8'', 200мм, RSL-SP 8")</t>
  </si>
  <si>
    <t>Тарелка глубокая (203 мм)</t>
  </si>
  <si>
    <t>Блюдце Тазик 140 мм Белое</t>
  </si>
  <si>
    <t>Вилка столовая  (1,8 мм)</t>
  </si>
  <si>
    <t xml:space="preserve"> 25.71.14.110</t>
  </si>
  <si>
    <t>Ложка столовая (1,8 мм)</t>
  </si>
  <si>
    <t>Нож столовый  (4,0мм, 220мм)</t>
  </si>
  <si>
    <t>Гастроемкость 265х327х100мм, 1/2*100, нерж, 5,7л</t>
  </si>
  <si>
    <t>Гастроемкость 176х327х150мм, 1/3*150, нерж., 5,1л</t>
  </si>
  <si>
    <t>Крышка для гастроемкости 327х176мм, нерж</t>
  </si>
  <si>
    <t>Крышка для гастроемкости 327х265 мм, нерж</t>
  </si>
  <si>
    <t>Дата подготовки обоснования начальной (максимальной) цены договора 04 сентября  2026 г.</t>
  </si>
  <si>
    <t xml:space="preserve">Специалист по закупкам:                                                    _______________Е.В. Сорокина(подпись)                               (инициалы, фамилия)    "____" ___________ 2026г.
</t>
  </si>
  <si>
    <t>23.29.23.110</t>
  </si>
  <si>
    <t>22.23.13.190</t>
  </si>
  <si>
    <t>23.13.12.120</t>
  </si>
  <si>
    <t>23.41.11.110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</si>
</sst>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1"/>
      <color theme="1"/>
      <name val="Times New Roman"/>
      <charset val="204"/>
    </font>
    <font>
      <b/>
      <sz val="10"/>
      <color theme="1"/>
      <name val="Times New Roman"/>
      <charset val="204"/>
    </font>
    <font>
      <sz val="10"/>
      <color rgb="FF333333"/>
      <name val="Times New Roman"/>
      <charset val="204"/>
    </font>
    <font>
      <sz val="10"/>
      <color theme="1"/>
      <name val="Times New Roman"/>
      <charset val="204"/>
    </font>
    <font>
      <sz val="10"/>
      <color theme="1"/>
      <name val="Calibri"/>
      <charset val="204"/>
      <scheme val="minor"/>
    </font>
    <font>
      <sz val="10"/>
      <name val="Times New Roman"/>
      <charset val="204"/>
    </font>
    <font>
      <b/>
      <i/>
      <sz val="6.5"/>
      <color rgb="FF000000"/>
      <name val="Cambria-BoldItalic"/>
      <charset val="204"/>
    </font>
    <font>
      <sz val="8"/>
      <color rgb="FF333333"/>
      <name val="system-ui"/>
      <charset val="204"/>
    </font>
    <font>
      <sz val="8"/>
      <color rgb="FF000000"/>
      <name val="Arial"/>
      <charset val="204"/>
    </font>
    <font>
      <sz val="8"/>
      <color rgb="FF333333"/>
      <name val="Arial"/>
      <charset val="204"/>
    </font>
    <font>
      <sz val="8"/>
      <name val="Arial"/>
      <charset val="204"/>
    </font>
    <font>
      <sz val="8"/>
      <color rgb="FF000000"/>
      <name val="Verdana"/>
      <charset val="204"/>
    </font>
    <font>
      <sz val="11"/>
      <color theme="1"/>
      <name val="Calibri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4" fillId="0" borderId="0"/>
    <xf numFmtId="0" fontId="14" fillId="0" borderId="0"/>
    <xf numFmtId="0" fontId="14" fillId="0" borderId="0"/>
    <xf numFmtId="0" fontId="14" fillId="0" borderId="0"/>
  </cellStyleXfs>
  <cellXfs count="49">
    <xf numFmtId="0" fontId="0" fillId="0" borderId="0" xfId="0"/>
    <xf numFmtId="0" fontId="1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top" wrapText="1"/>
    </xf>
    <xf numFmtId="0" fontId="2" fillId="0" borderId="0" xfId="0" applyFont="1" applyFill="1" applyAlignment="1">
      <alignment horizontal="center" vertical="top" wrapText="1"/>
    </xf>
    <xf numFmtId="4" fontId="0" fillId="0" borderId="0" xfId="0" applyNumberFormat="1" applyFill="1" applyAlignment="1">
      <alignment horizontal="center" vertical="top" wrapText="1"/>
    </xf>
    <xf numFmtId="4" fontId="0" fillId="0" borderId="0" xfId="0" applyNumberFormat="1" applyFill="1" applyAlignment="1">
      <alignment horizontal="left" vertical="top" wrapText="1"/>
    </xf>
    <xf numFmtId="0" fontId="0" fillId="0" borderId="0" xfId="0" applyFill="1" applyAlignment="1">
      <alignment horizontal="left" vertical="top" wrapText="1"/>
    </xf>
    <xf numFmtId="0" fontId="0" fillId="0" borderId="0" xfId="0" applyFill="1" applyAlignment="1">
      <alignment vertical="top" wrapText="1"/>
    </xf>
    <xf numFmtId="0" fontId="1" fillId="0" borderId="0" xfId="0" applyNumberFormat="1" applyFont="1" applyFill="1" applyAlignment="1">
      <alignment horizontal="left" vertical="top" wrapText="1"/>
    </xf>
    <xf numFmtId="4" fontId="6" fillId="0" borderId="2" xfId="0" applyNumberFormat="1" applyFont="1" applyFill="1" applyBorder="1" applyAlignment="1">
      <alignment horizontal="center" vertical="top" wrapText="1"/>
    </xf>
    <xf numFmtId="4" fontId="6" fillId="0" borderId="2" xfId="0" applyNumberFormat="1" applyFont="1" applyFill="1" applyBorder="1" applyAlignment="1">
      <alignment horizontal="left" vertical="top" wrapText="1"/>
    </xf>
    <xf numFmtId="0" fontId="7" fillId="0" borderId="2" xfId="4" applyFont="1" applyFill="1" applyBorder="1" applyAlignment="1">
      <alignment horizontal="center" vertical="top" wrapText="1"/>
    </xf>
    <xf numFmtId="0" fontId="7" fillId="0" borderId="2" xfId="2" applyNumberFormat="1" applyFont="1" applyFill="1" applyBorder="1" applyAlignment="1">
      <alignment horizontal="center" vertical="center" wrapText="1"/>
    </xf>
    <xf numFmtId="0" fontId="8" fillId="0" borderId="2" xfId="0" applyFont="1" applyBorder="1"/>
    <xf numFmtId="0" fontId="7" fillId="0" borderId="2" xfId="2" applyFont="1" applyFill="1" applyBorder="1" applyAlignment="1">
      <alignment horizontal="left" vertical="top" wrapText="1"/>
    </xf>
    <xf numFmtId="0" fontId="7" fillId="0" borderId="2" xfId="0" applyFont="1" applyBorder="1" applyAlignment="1">
      <alignment horizontal="center" vertical="center" wrapText="1"/>
    </xf>
    <xf numFmtId="4" fontId="7" fillId="0" borderId="2" xfId="2" applyNumberFormat="1" applyFont="1" applyFill="1" applyBorder="1" applyAlignment="1">
      <alignment horizontal="center" vertical="top" wrapText="1"/>
    </xf>
    <xf numFmtId="0" fontId="10" fillId="0" borderId="2" xfId="0" applyFont="1" applyBorder="1"/>
    <xf numFmtId="0" fontId="10" fillId="0" borderId="2" xfId="0" applyFont="1" applyBorder="1" applyAlignment="1">
      <alignment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top" wrapText="1"/>
    </xf>
    <xf numFmtId="4" fontId="0" fillId="0" borderId="2" xfId="0" applyNumberFormat="1" applyFill="1" applyBorder="1" applyAlignment="1">
      <alignment horizontal="left" vertical="top" wrapText="1"/>
    </xf>
    <xf numFmtId="0" fontId="2" fillId="0" borderId="0" xfId="0" applyFont="1" applyFill="1" applyAlignment="1">
      <alignment horizontal="center" vertical="top" wrapText="1"/>
    </xf>
    <xf numFmtId="0" fontId="0" fillId="0" borderId="0" xfId="0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0" fillId="0" borderId="0" xfId="0" applyFill="1" applyAlignment="1">
      <alignment horizontal="center" vertical="top" wrapText="1"/>
    </xf>
    <xf numFmtId="0" fontId="0" fillId="0" borderId="0" xfId="0" applyFill="1" applyBorder="1" applyAlignment="1">
      <alignment horizontal="center" vertical="top" wrapText="1"/>
    </xf>
    <xf numFmtId="0" fontId="0" fillId="0" borderId="1" xfId="0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center" vertical="top" wrapText="1"/>
    </xf>
    <xf numFmtId="4" fontId="6" fillId="0" borderId="2" xfId="0" applyNumberFormat="1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vertical="top" wrapText="1"/>
    </xf>
    <xf numFmtId="0" fontId="1" fillId="0" borderId="3" xfId="0" applyFont="1" applyFill="1" applyBorder="1" applyAlignment="1">
      <alignment horizontal="left" vertical="top" wrapText="1"/>
    </xf>
    <xf numFmtId="0" fontId="0" fillId="0" borderId="4" xfId="0" applyFill="1" applyBorder="1" applyAlignment="1">
      <alignment vertical="top" wrapText="1"/>
    </xf>
    <xf numFmtId="0" fontId="0" fillId="0" borderId="5" xfId="0" applyFill="1" applyBorder="1" applyAlignment="1">
      <alignment vertical="top" wrapText="1"/>
    </xf>
    <xf numFmtId="0" fontId="1" fillId="0" borderId="0" xfId="0" applyNumberFormat="1" applyFont="1" applyFill="1" applyAlignment="1">
      <alignment horizontal="left" vertical="center" wrapText="1"/>
    </xf>
    <xf numFmtId="0" fontId="0" fillId="0" borderId="0" xfId="0" applyFill="1" applyAlignment="1">
      <alignment horizontal="left" wrapText="1"/>
    </xf>
    <xf numFmtId="0" fontId="3" fillId="0" borderId="2" xfId="4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4" fillId="0" borderId="2" xfId="4" applyFont="1" applyFill="1" applyBorder="1" applyAlignment="1">
      <alignment horizontal="center" vertical="top" wrapText="1"/>
    </xf>
    <xf numFmtId="0" fontId="7" fillId="0" borderId="2" xfId="2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2" xfId="4" applyFont="1" applyFill="1" applyBorder="1" applyAlignment="1">
      <alignment horizontal="center" vertical="top" wrapText="1"/>
    </xf>
    <xf numFmtId="4" fontId="6" fillId="0" borderId="2" xfId="0" applyNumberFormat="1" applyFont="1" applyFill="1" applyBorder="1" applyAlignment="1">
      <alignment horizontal="left" vertical="top" wrapText="1"/>
    </xf>
    <xf numFmtId="0" fontId="6" fillId="0" borderId="2" xfId="0" applyFont="1" applyFill="1" applyBorder="1" applyAlignment="1">
      <alignment horizontal="left" vertical="top" wrapText="1"/>
    </xf>
    <xf numFmtId="0" fontId="9" fillId="0" borderId="2" xfId="0" applyFont="1" applyFill="1" applyBorder="1" applyAlignment="1"/>
    <xf numFmtId="0" fontId="11" fillId="0" borderId="2" xfId="0" applyFont="1" applyFill="1" applyBorder="1" applyAlignment="1"/>
    <xf numFmtId="0" fontId="12" fillId="0" borderId="2" xfId="0" applyFont="1" applyFill="1" applyBorder="1" applyAlignment="1">
      <alignment horizontal="left"/>
    </xf>
    <xf numFmtId="0" fontId="13" fillId="0" borderId="2" xfId="0" applyFont="1" applyFill="1" applyBorder="1" applyAlignment="1"/>
  </cellXfs>
  <cellStyles count="5">
    <cellStyle name="Обычный" xfId="0" builtinId="0"/>
    <cellStyle name="Обычный 4 2 2 2 2 2" xfId="1"/>
    <cellStyle name="Обычный 4 2 2 2 5" xfId="2"/>
    <cellStyle name="Обычный 4 3 2 3" xfId="3"/>
    <cellStyle name="Обычный 4 4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2:Q40"/>
  <sheetViews>
    <sheetView tabSelected="1" workbookViewId="0">
      <selection activeCell="D50" sqref="D50"/>
    </sheetView>
  </sheetViews>
  <sheetFormatPr defaultColWidth="9.140625" defaultRowHeight="15"/>
  <cols>
    <col min="1" max="1" width="10" style="1" customWidth="1"/>
    <col min="2" max="2" width="55.140625" style="2" customWidth="1"/>
    <col min="3" max="3" width="23.5703125" style="2" customWidth="1"/>
    <col min="4" max="4" width="51" style="2" customWidth="1"/>
    <col min="5" max="5" width="6.28515625" style="2" customWidth="1"/>
    <col min="6" max="9" width="13.85546875" style="3" customWidth="1"/>
    <col min="10" max="10" width="23.5703125" style="4" customWidth="1"/>
    <col min="11" max="11" width="15.85546875" style="4" customWidth="1"/>
    <col min="12" max="12" width="16.140625" style="5" customWidth="1"/>
    <col min="13" max="13" width="24.140625" style="5" customWidth="1"/>
    <col min="14" max="16384" width="9.140625" style="6"/>
  </cols>
  <sheetData>
    <row r="2" spans="1:17" ht="90" customHeight="1">
      <c r="I2" s="22" t="s">
        <v>0</v>
      </c>
      <c r="J2" s="23"/>
      <c r="K2" s="23"/>
      <c r="L2" s="23"/>
      <c r="M2" s="23"/>
    </row>
    <row r="3" spans="1:17" ht="31.5" customHeight="1">
      <c r="C3" s="24" t="s">
        <v>1</v>
      </c>
      <c r="D3" s="25"/>
      <c r="E3" s="25"/>
      <c r="F3" s="25"/>
      <c r="G3" s="25"/>
      <c r="H3" s="25"/>
      <c r="I3" s="25"/>
      <c r="J3" s="25"/>
    </row>
    <row r="4" spans="1:17">
      <c r="C4" s="7"/>
      <c r="F4" s="7"/>
      <c r="G4" s="7"/>
      <c r="H4" s="7"/>
      <c r="I4" s="7"/>
    </row>
    <row r="7" spans="1:17" ht="32.25" customHeight="1">
      <c r="A7" s="8"/>
      <c r="B7" s="6"/>
      <c r="C7" s="6"/>
      <c r="D7" s="26" t="s">
        <v>2</v>
      </c>
      <c r="E7" s="26"/>
      <c r="F7" s="26"/>
      <c r="G7" s="26"/>
      <c r="H7" s="26"/>
      <c r="I7" s="26"/>
      <c r="J7" s="26"/>
    </row>
    <row r="8" spans="1:17" ht="32.25" customHeight="1">
      <c r="A8" s="8"/>
      <c r="B8" s="6"/>
      <c r="C8" s="6"/>
      <c r="D8" s="27" t="s">
        <v>3</v>
      </c>
      <c r="E8" s="27"/>
      <c r="F8" s="27"/>
      <c r="G8" s="27"/>
      <c r="H8" s="27"/>
      <c r="I8" s="27"/>
      <c r="J8" s="27"/>
    </row>
    <row r="9" spans="1:17">
      <c r="A9" s="37" t="s">
        <v>4</v>
      </c>
      <c r="B9" s="39" t="s">
        <v>5</v>
      </c>
      <c r="C9" s="28" t="s">
        <v>6</v>
      </c>
      <c r="D9" s="39" t="s">
        <v>7</v>
      </c>
      <c r="E9" s="42" t="s">
        <v>8</v>
      </c>
      <c r="F9" s="28" t="s">
        <v>9</v>
      </c>
      <c r="G9" s="28" t="s">
        <v>10</v>
      </c>
      <c r="H9" s="29"/>
      <c r="I9" s="29"/>
      <c r="J9" s="30" t="s">
        <v>11</v>
      </c>
      <c r="K9" s="31"/>
      <c r="L9" s="31"/>
      <c r="M9" s="43" t="s">
        <v>12</v>
      </c>
    </row>
    <row r="10" spans="1:17" ht="51">
      <c r="A10" s="38"/>
      <c r="B10" s="31"/>
      <c r="C10" s="31"/>
      <c r="D10" s="31"/>
      <c r="E10" s="31"/>
      <c r="F10" s="29"/>
      <c r="G10" s="11" t="s">
        <v>13</v>
      </c>
      <c r="H10" s="11" t="s">
        <v>14</v>
      </c>
      <c r="I10" s="11" t="s">
        <v>15</v>
      </c>
      <c r="J10" s="9" t="s">
        <v>16</v>
      </c>
      <c r="K10" s="9" t="s">
        <v>17</v>
      </c>
      <c r="L10" s="10" t="s">
        <v>18</v>
      </c>
      <c r="M10" s="44"/>
    </row>
    <row r="11" spans="1:17" ht="21.75" customHeight="1">
      <c r="A11" s="12">
        <v>1</v>
      </c>
      <c r="B11" s="13" t="s">
        <v>19</v>
      </c>
      <c r="C11" s="45" t="s">
        <v>20</v>
      </c>
      <c r="D11" s="40" t="s">
        <v>21</v>
      </c>
      <c r="E11" s="14" t="s">
        <v>22</v>
      </c>
      <c r="F11" s="15">
        <v>15</v>
      </c>
      <c r="G11" s="16">
        <v>780.15</v>
      </c>
      <c r="H11" s="16">
        <v>743</v>
      </c>
      <c r="I11" s="16">
        <v>819.16</v>
      </c>
      <c r="J11" s="9">
        <f>G11*F11</f>
        <v>11702.25</v>
      </c>
      <c r="K11" s="9">
        <f>H11*F11</f>
        <v>11145</v>
      </c>
      <c r="L11" s="10">
        <f t="shared" ref="L11:L23" si="0">I11*F11</f>
        <v>12287.4</v>
      </c>
      <c r="M11" s="10">
        <f>K11</f>
        <v>11145</v>
      </c>
      <c r="Q11" s="5"/>
    </row>
    <row r="12" spans="1:17" ht="21.75" customHeight="1">
      <c r="A12" s="12">
        <v>2</v>
      </c>
      <c r="B12" s="17" t="s">
        <v>23</v>
      </c>
      <c r="C12" s="45" t="s">
        <v>20</v>
      </c>
      <c r="D12" s="40"/>
      <c r="E12" s="14"/>
      <c r="F12" s="15">
        <v>30</v>
      </c>
      <c r="G12" s="16">
        <v>385.35</v>
      </c>
      <c r="H12" s="16">
        <v>367</v>
      </c>
      <c r="I12" s="16">
        <v>404.62</v>
      </c>
      <c r="J12" s="9">
        <f t="shared" ref="J12:J38" si="1">G12*F12</f>
        <v>11560.5</v>
      </c>
      <c r="K12" s="9">
        <f t="shared" ref="K12:K23" si="2">H12*F12</f>
        <v>11010</v>
      </c>
      <c r="L12" s="10">
        <f t="shared" si="0"/>
        <v>12138.6</v>
      </c>
      <c r="M12" s="10">
        <f t="shared" ref="M12:M38" si="3">K12</f>
        <v>11010</v>
      </c>
      <c r="Q12" s="5"/>
    </row>
    <row r="13" spans="1:17" ht="21.75" customHeight="1">
      <c r="A13" s="12">
        <v>3</v>
      </c>
      <c r="B13" s="17" t="s">
        <v>24</v>
      </c>
      <c r="C13" s="46" t="s">
        <v>26</v>
      </c>
      <c r="D13" s="41"/>
      <c r="E13" s="14" t="s">
        <v>22</v>
      </c>
      <c r="F13" s="15">
        <v>10</v>
      </c>
      <c r="G13" s="16">
        <v>554.4</v>
      </c>
      <c r="H13" s="16">
        <v>528</v>
      </c>
      <c r="I13" s="16">
        <v>582.12</v>
      </c>
      <c r="J13" s="9">
        <f t="shared" si="1"/>
        <v>5544</v>
      </c>
      <c r="K13" s="9">
        <f t="shared" si="2"/>
        <v>5280</v>
      </c>
      <c r="L13" s="10">
        <f t="shared" si="0"/>
        <v>5821.2</v>
      </c>
      <c r="M13" s="10">
        <f t="shared" si="3"/>
        <v>5280</v>
      </c>
      <c r="Q13" s="5"/>
    </row>
    <row r="14" spans="1:17" ht="20.25" customHeight="1">
      <c r="A14" s="12">
        <v>4</v>
      </c>
      <c r="B14" s="17" t="s">
        <v>25</v>
      </c>
      <c r="C14" s="45" t="s">
        <v>57</v>
      </c>
      <c r="D14" s="41"/>
      <c r="E14" s="14" t="s">
        <v>22</v>
      </c>
      <c r="F14" s="15">
        <v>1</v>
      </c>
      <c r="G14" s="16">
        <v>770.7</v>
      </c>
      <c r="H14" s="16">
        <v>734</v>
      </c>
      <c r="I14" s="16">
        <v>809.24</v>
      </c>
      <c r="J14" s="9">
        <f t="shared" si="1"/>
        <v>770.7</v>
      </c>
      <c r="K14" s="9">
        <f t="shared" si="2"/>
        <v>734</v>
      </c>
      <c r="L14" s="10">
        <f t="shared" si="0"/>
        <v>809.24</v>
      </c>
      <c r="M14" s="10">
        <f t="shared" si="3"/>
        <v>734</v>
      </c>
      <c r="Q14" s="5"/>
    </row>
    <row r="15" spans="1:17" ht="22.5" customHeight="1">
      <c r="A15" s="12">
        <v>5</v>
      </c>
      <c r="B15" s="18" t="s">
        <v>27</v>
      </c>
      <c r="C15" s="46" t="s">
        <v>26</v>
      </c>
      <c r="D15" s="41"/>
      <c r="E15" s="14" t="s">
        <v>22</v>
      </c>
      <c r="F15" s="15">
        <v>3</v>
      </c>
      <c r="G15" s="16">
        <v>8085</v>
      </c>
      <c r="H15" s="16">
        <v>7700</v>
      </c>
      <c r="I15" s="16">
        <v>8489.25</v>
      </c>
      <c r="J15" s="9">
        <f t="shared" si="1"/>
        <v>24255</v>
      </c>
      <c r="K15" s="9">
        <f t="shared" si="2"/>
        <v>23100</v>
      </c>
      <c r="L15" s="10">
        <f t="shared" si="0"/>
        <v>25467.75</v>
      </c>
      <c r="M15" s="10">
        <f t="shared" si="3"/>
        <v>23100</v>
      </c>
      <c r="Q15" s="5"/>
    </row>
    <row r="16" spans="1:17" ht="18.75" customHeight="1">
      <c r="A16" s="12">
        <v>6</v>
      </c>
      <c r="B16" s="17" t="s">
        <v>28</v>
      </c>
      <c r="C16" s="46" t="s">
        <v>29</v>
      </c>
      <c r="D16" s="41"/>
      <c r="E16" s="14" t="s">
        <v>22</v>
      </c>
      <c r="F16" s="15">
        <v>15</v>
      </c>
      <c r="G16" s="16">
        <v>956.55</v>
      </c>
      <c r="H16" s="16">
        <v>911</v>
      </c>
      <c r="I16" s="16">
        <v>1004.38</v>
      </c>
      <c r="J16" s="9">
        <f t="shared" si="1"/>
        <v>14348.25</v>
      </c>
      <c r="K16" s="9">
        <f t="shared" si="2"/>
        <v>13665</v>
      </c>
      <c r="L16" s="10">
        <f t="shared" si="0"/>
        <v>15065.7</v>
      </c>
      <c r="M16" s="10">
        <f t="shared" si="3"/>
        <v>13665</v>
      </c>
      <c r="Q16" s="5"/>
    </row>
    <row r="17" spans="1:17" ht="23.25" customHeight="1">
      <c r="A17" s="12">
        <v>7</v>
      </c>
      <c r="B17" s="17" t="s">
        <v>30</v>
      </c>
      <c r="C17" s="46" t="s">
        <v>29</v>
      </c>
      <c r="D17" s="41"/>
      <c r="E17" s="14" t="s">
        <v>22</v>
      </c>
      <c r="F17" s="15">
        <v>15</v>
      </c>
      <c r="G17" s="16">
        <v>573.29999999999995</v>
      </c>
      <c r="H17" s="16">
        <v>546</v>
      </c>
      <c r="I17" s="16">
        <v>601.97</v>
      </c>
      <c r="J17" s="9">
        <f t="shared" si="1"/>
        <v>8599.5</v>
      </c>
      <c r="K17" s="9">
        <f t="shared" si="2"/>
        <v>8190</v>
      </c>
      <c r="L17" s="10">
        <f t="shared" si="0"/>
        <v>9029.5499999999993</v>
      </c>
      <c r="M17" s="10">
        <f t="shared" si="3"/>
        <v>8190</v>
      </c>
      <c r="Q17" s="5"/>
    </row>
    <row r="18" spans="1:17" ht="20.25" customHeight="1">
      <c r="A18" s="12">
        <v>8</v>
      </c>
      <c r="B18" s="17" t="s">
        <v>31</v>
      </c>
      <c r="C18" s="45" t="s">
        <v>26</v>
      </c>
      <c r="D18" s="41"/>
      <c r="E18" s="14" t="s">
        <v>22</v>
      </c>
      <c r="F18" s="15">
        <v>4</v>
      </c>
      <c r="G18" s="16">
        <v>537.6</v>
      </c>
      <c r="H18" s="16">
        <v>512</v>
      </c>
      <c r="I18" s="16">
        <v>564.48</v>
      </c>
      <c r="J18" s="9">
        <f t="shared" si="1"/>
        <v>2150.4</v>
      </c>
      <c r="K18" s="9">
        <f t="shared" si="2"/>
        <v>2048</v>
      </c>
      <c r="L18" s="10">
        <f t="shared" si="0"/>
        <v>2257.92</v>
      </c>
      <c r="M18" s="10">
        <f t="shared" si="3"/>
        <v>2048</v>
      </c>
      <c r="Q18" s="5"/>
    </row>
    <row r="19" spans="1:17" ht="26.25" customHeight="1">
      <c r="A19" s="12">
        <v>9</v>
      </c>
      <c r="B19" s="17" t="s">
        <v>32</v>
      </c>
      <c r="C19" s="47" t="s">
        <v>26</v>
      </c>
      <c r="D19" s="41"/>
      <c r="E19" s="14" t="s">
        <v>22</v>
      </c>
      <c r="F19" s="15">
        <v>1</v>
      </c>
      <c r="G19" s="16">
        <v>780.15</v>
      </c>
      <c r="H19" s="16">
        <v>743</v>
      </c>
      <c r="I19" s="16">
        <v>819.16</v>
      </c>
      <c r="J19" s="9">
        <f t="shared" si="1"/>
        <v>780.15</v>
      </c>
      <c r="K19" s="9">
        <f t="shared" si="2"/>
        <v>743</v>
      </c>
      <c r="L19" s="10">
        <f t="shared" si="0"/>
        <v>819.16</v>
      </c>
      <c r="M19" s="10">
        <f t="shared" si="3"/>
        <v>743</v>
      </c>
      <c r="Q19" s="5"/>
    </row>
    <row r="20" spans="1:17" ht="20.25" customHeight="1">
      <c r="A20" s="12">
        <v>10</v>
      </c>
      <c r="B20" s="17" t="s">
        <v>34</v>
      </c>
      <c r="C20" s="47" t="s">
        <v>33</v>
      </c>
      <c r="D20" s="41"/>
      <c r="E20" s="14" t="s">
        <v>22</v>
      </c>
      <c r="F20" s="15">
        <v>2</v>
      </c>
      <c r="G20" s="16">
        <v>956.55</v>
      </c>
      <c r="H20" s="16">
        <v>911</v>
      </c>
      <c r="I20" s="16">
        <v>1004.38</v>
      </c>
      <c r="J20" s="9">
        <f t="shared" si="1"/>
        <v>1913.1</v>
      </c>
      <c r="K20" s="9">
        <f t="shared" si="2"/>
        <v>1822</v>
      </c>
      <c r="L20" s="10">
        <f t="shared" si="0"/>
        <v>2008.76</v>
      </c>
      <c r="M20" s="10">
        <f t="shared" si="3"/>
        <v>1822</v>
      </c>
      <c r="Q20" s="5"/>
    </row>
    <row r="21" spans="1:17" ht="21.75" customHeight="1">
      <c r="A21" s="12">
        <v>11</v>
      </c>
      <c r="B21" s="17" t="s">
        <v>35</v>
      </c>
      <c r="C21" s="46" t="s">
        <v>36</v>
      </c>
      <c r="D21" s="41"/>
      <c r="E21" s="14" t="s">
        <v>22</v>
      </c>
      <c r="F21" s="15">
        <v>6</v>
      </c>
      <c r="G21" s="16">
        <v>400.05</v>
      </c>
      <c r="H21" s="16">
        <v>381</v>
      </c>
      <c r="I21" s="16">
        <v>420.05</v>
      </c>
      <c r="J21" s="9">
        <f t="shared" si="1"/>
        <v>2400.3000000000002</v>
      </c>
      <c r="K21" s="9">
        <f t="shared" si="2"/>
        <v>2286</v>
      </c>
      <c r="L21" s="10">
        <f t="shared" si="0"/>
        <v>2520.3000000000002</v>
      </c>
      <c r="M21" s="10">
        <f t="shared" si="3"/>
        <v>2286</v>
      </c>
      <c r="Q21" s="5"/>
    </row>
    <row r="22" spans="1:17" ht="19.5" customHeight="1">
      <c r="A22" s="12">
        <v>12</v>
      </c>
      <c r="B22" s="18" t="s">
        <v>37</v>
      </c>
      <c r="C22" s="45" t="s">
        <v>26</v>
      </c>
      <c r="D22" s="41"/>
      <c r="E22" s="14" t="s">
        <v>22</v>
      </c>
      <c r="F22" s="15">
        <v>6</v>
      </c>
      <c r="G22" s="16">
        <v>546</v>
      </c>
      <c r="H22" s="16">
        <v>520</v>
      </c>
      <c r="I22" s="16">
        <v>573.29999999999995</v>
      </c>
      <c r="J22" s="9">
        <f t="shared" si="1"/>
        <v>3276</v>
      </c>
      <c r="K22" s="9">
        <f t="shared" si="2"/>
        <v>3120</v>
      </c>
      <c r="L22" s="10">
        <f t="shared" si="0"/>
        <v>3439.8</v>
      </c>
      <c r="M22" s="10">
        <f t="shared" si="3"/>
        <v>3120</v>
      </c>
      <c r="Q22" s="5"/>
    </row>
    <row r="23" spans="1:17" ht="19.5" customHeight="1">
      <c r="A23" s="12">
        <v>13</v>
      </c>
      <c r="B23" s="17" t="s">
        <v>38</v>
      </c>
      <c r="C23" s="45" t="s">
        <v>26</v>
      </c>
      <c r="D23" s="41"/>
      <c r="E23" s="14"/>
      <c r="F23" s="15">
        <v>10</v>
      </c>
      <c r="G23" s="16">
        <v>348.6</v>
      </c>
      <c r="H23" s="16">
        <v>332</v>
      </c>
      <c r="I23" s="16">
        <v>366.03</v>
      </c>
      <c r="J23" s="9">
        <f t="shared" si="1"/>
        <v>3486</v>
      </c>
      <c r="K23" s="9">
        <f t="shared" si="2"/>
        <v>3320</v>
      </c>
      <c r="L23" s="10">
        <f t="shared" si="0"/>
        <v>3660.3</v>
      </c>
      <c r="M23" s="10">
        <f t="shared" si="3"/>
        <v>3320</v>
      </c>
      <c r="Q23" s="5"/>
    </row>
    <row r="24" spans="1:17" ht="26.1" customHeight="1">
      <c r="A24" s="12">
        <v>14</v>
      </c>
      <c r="B24" s="18" t="s">
        <v>39</v>
      </c>
      <c r="C24" s="45" t="s">
        <v>26</v>
      </c>
      <c r="D24" s="41"/>
      <c r="E24" s="14" t="s">
        <v>22</v>
      </c>
      <c r="F24" s="15">
        <v>10</v>
      </c>
      <c r="G24" s="16">
        <v>611.1</v>
      </c>
      <c r="H24" s="16">
        <v>582</v>
      </c>
      <c r="I24" s="16">
        <v>641.66</v>
      </c>
      <c r="J24" s="9">
        <f t="shared" si="1"/>
        <v>6111</v>
      </c>
      <c r="K24" s="9">
        <f t="shared" ref="K24:K38" si="4">H24*F24</f>
        <v>5820</v>
      </c>
      <c r="L24" s="10">
        <f t="shared" ref="L24:L38" si="5">I24*F24</f>
        <v>6416.6</v>
      </c>
      <c r="M24" s="10">
        <f t="shared" si="3"/>
        <v>5820</v>
      </c>
      <c r="Q24" s="5"/>
    </row>
    <row r="25" spans="1:17">
      <c r="A25" s="12">
        <v>15</v>
      </c>
      <c r="B25" s="17" t="s">
        <v>40</v>
      </c>
      <c r="C25" s="48" t="s">
        <v>33</v>
      </c>
      <c r="D25" s="41"/>
      <c r="E25" s="14" t="s">
        <v>22</v>
      </c>
      <c r="F25" s="15">
        <v>15</v>
      </c>
      <c r="G25" s="16">
        <v>1247.4000000000001</v>
      </c>
      <c r="H25" s="16">
        <v>1188</v>
      </c>
      <c r="I25" s="16">
        <v>1309.77</v>
      </c>
      <c r="J25" s="9">
        <f t="shared" si="1"/>
        <v>18711</v>
      </c>
      <c r="K25" s="9">
        <f t="shared" si="4"/>
        <v>17820</v>
      </c>
      <c r="L25" s="10">
        <f t="shared" si="5"/>
        <v>19646.55</v>
      </c>
      <c r="M25" s="10">
        <f t="shared" si="3"/>
        <v>17820</v>
      </c>
      <c r="Q25" s="5"/>
    </row>
    <row r="26" spans="1:17" ht="18.75" customHeight="1">
      <c r="A26" s="12">
        <v>16</v>
      </c>
      <c r="B26" s="17" t="s">
        <v>41</v>
      </c>
      <c r="C26" s="46" t="s">
        <v>26</v>
      </c>
      <c r="D26" s="41"/>
      <c r="E26" s="14" t="s">
        <v>22</v>
      </c>
      <c r="F26" s="15">
        <v>1</v>
      </c>
      <c r="G26" s="16">
        <v>4096.05</v>
      </c>
      <c r="H26" s="16">
        <v>3901</v>
      </c>
      <c r="I26" s="16">
        <v>4300.8500000000004</v>
      </c>
      <c r="J26" s="9">
        <f t="shared" si="1"/>
        <v>4096.05</v>
      </c>
      <c r="K26" s="9">
        <f t="shared" si="4"/>
        <v>3901</v>
      </c>
      <c r="L26" s="10">
        <f t="shared" si="5"/>
        <v>4300.8500000000004</v>
      </c>
      <c r="M26" s="10">
        <f t="shared" si="3"/>
        <v>3901</v>
      </c>
      <c r="Q26" s="5"/>
    </row>
    <row r="27" spans="1:17" ht="23.1" customHeight="1">
      <c r="A27" s="12">
        <v>17</v>
      </c>
      <c r="B27" s="18" t="s">
        <v>42</v>
      </c>
      <c r="C27" s="48" t="s">
        <v>58</v>
      </c>
      <c r="D27" s="41"/>
      <c r="E27" s="14" t="s">
        <v>22</v>
      </c>
      <c r="F27" s="15">
        <v>1</v>
      </c>
      <c r="G27" s="16">
        <v>1801.8</v>
      </c>
      <c r="H27" s="16">
        <v>1716</v>
      </c>
      <c r="I27" s="16">
        <v>1891.89</v>
      </c>
      <c r="J27" s="9">
        <f t="shared" si="1"/>
        <v>1801.8</v>
      </c>
      <c r="K27" s="9">
        <f t="shared" si="4"/>
        <v>1716</v>
      </c>
      <c r="L27" s="10">
        <f t="shared" si="5"/>
        <v>1891.89</v>
      </c>
      <c r="M27" s="10">
        <f t="shared" si="3"/>
        <v>1716</v>
      </c>
      <c r="Q27" s="5"/>
    </row>
    <row r="28" spans="1:17" ht="15.75" customHeight="1">
      <c r="A28" s="12">
        <v>18</v>
      </c>
      <c r="B28" s="17" t="s">
        <v>43</v>
      </c>
      <c r="C28" s="46" t="s">
        <v>59</v>
      </c>
      <c r="D28" s="41"/>
      <c r="E28" s="14" t="s">
        <v>22</v>
      </c>
      <c r="F28" s="15">
        <v>1002</v>
      </c>
      <c r="G28" s="16">
        <v>34.65</v>
      </c>
      <c r="H28" s="16">
        <v>33</v>
      </c>
      <c r="I28" s="16">
        <v>36.380000000000003</v>
      </c>
      <c r="J28" s="9">
        <f t="shared" si="1"/>
        <v>34719.300000000003</v>
      </c>
      <c r="K28" s="9">
        <f t="shared" si="4"/>
        <v>33066</v>
      </c>
      <c r="L28" s="10">
        <f t="shared" si="5"/>
        <v>36452.76</v>
      </c>
      <c r="M28" s="10">
        <f t="shared" si="3"/>
        <v>33066</v>
      </c>
      <c r="Q28" s="5"/>
    </row>
    <row r="29" spans="1:17" ht="19.5" customHeight="1">
      <c r="A29" s="12">
        <v>19</v>
      </c>
      <c r="B29" s="17" t="s">
        <v>44</v>
      </c>
      <c r="C29" s="46" t="s">
        <v>60</v>
      </c>
      <c r="D29" s="41"/>
      <c r="E29" s="14" t="s">
        <v>22</v>
      </c>
      <c r="F29" s="15">
        <v>1002</v>
      </c>
      <c r="G29" s="16">
        <v>123.9</v>
      </c>
      <c r="H29" s="16">
        <v>118</v>
      </c>
      <c r="I29" s="16">
        <v>130.1</v>
      </c>
      <c r="J29" s="9">
        <f t="shared" si="1"/>
        <v>124147.8</v>
      </c>
      <c r="K29" s="9">
        <f t="shared" si="4"/>
        <v>118236</v>
      </c>
      <c r="L29" s="10">
        <f t="shared" si="5"/>
        <v>130360.2</v>
      </c>
      <c r="M29" s="10">
        <f t="shared" si="3"/>
        <v>118236</v>
      </c>
      <c r="Q29" s="5"/>
    </row>
    <row r="30" spans="1:17" ht="21" customHeight="1">
      <c r="A30" s="12">
        <v>20</v>
      </c>
      <c r="B30" s="17" t="s">
        <v>45</v>
      </c>
      <c r="C30" s="46" t="s">
        <v>60</v>
      </c>
      <c r="D30" s="41"/>
      <c r="E30" s="14" t="s">
        <v>22</v>
      </c>
      <c r="F30" s="15">
        <v>1002</v>
      </c>
      <c r="G30" s="16">
        <v>124.95</v>
      </c>
      <c r="H30" s="16">
        <v>119</v>
      </c>
      <c r="I30" s="16">
        <v>131.19999999999999</v>
      </c>
      <c r="J30" s="9">
        <f t="shared" si="1"/>
        <v>125199.9</v>
      </c>
      <c r="K30" s="9">
        <f t="shared" si="4"/>
        <v>119238</v>
      </c>
      <c r="L30" s="10">
        <f t="shared" si="5"/>
        <v>131462.39999999999</v>
      </c>
      <c r="M30" s="10">
        <f t="shared" si="3"/>
        <v>119238</v>
      </c>
      <c r="Q30" s="5"/>
    </row>
    <row r="31" spans="1:17" ht="20.25" customHeight="1">
      <c r="A31" s="12">
        <v>21</v>
      </c>
      <c r="B31" s="17" t="s">
        <v>46</v>
      </c>
      <c r="C31" s="46" t="s">
        <v>60</v>
      </c>
      <c r="D31" s="41"/>
      <c r="E31" s="14" t="s">
        <v>22</v>
      </c>
      <c r="F31" s="15">
        <v>120</v>
      </c>
      <c r="G31" s="16">
        <v>94.5</v>
      </c>
      <c r="H31" s="16">
        <v>90</v>
      </c>
      <c r="I31" s="16">
        <v>99.23</v>
      </c>
      <c r="J31" s="9">
        <f t="shared" si="1"/>
        <v>11340</v>
      </c>
      <c r="K31" s="9">
        <f t="shared" si="4"/>
        <v>10800</v>
      </c>
      <c r="L31" s="10">
        <f t="shared" si="5"/>
        <v>11907.6</v>
      </c>
      <c r="M31" s="10">
        <f t="shared" si="3"/>
        <v>10800</v>
      </c>
      <c r="Q31" s="5"/>
    </row>
    <row r="32" spans="1:17" ht="17.25" customHeight="1">
      <c r="A32" s="12">
        <v>22</v>
      </c>
      <c r="B32" s="17" t="s">
        <v>47</v>
      </c>
      <c r="C32" s="45" t="s">
        <v>48</v>
      </c>
      <c r="D32" s="41"/>
      <c r="E32" s="14" t="s">
        <v>22</v>
      </c>
      <c r="F32" s="15">
        <v>1000</v>
      </c>
      <c r="G32" s="16">
        <v>47.25</v>
      </c>
      <c r="H32" s="16">
        <v>45</v>
      </c>
      <c r="I32" s="16">
        <v>49.61</v>
      </c>
      <c r="J32" s="9">
        <f t="shared" si="1"/>
        <v>47250</v>
      </c>
      <c r="K32" s="9">
        <f t="shared" si="4"/>
        <v>45000</v>
      </c>
      <c r="L32" s="10">
        <f t="shared" si="5"/>
        <v>49610</v>
      </c>
      <c r="M32" s="10">
        <f t="shared" si="3"/>
        <v>45000</v>
      </c>
      <c r="Q32" s="5"/>
    </row>
    <row r="33" spans="1:17">
      <c r="A33" s="12">
        <v>23</v>
      </c>
      <c r="B33" s="17" t="s">
        <v>49</v>
      </c>
      <c r="C33" s="45" t="s">
        <v>48</v>
      </c>
      <c r="D33" s="41"/>
      <c r="E33" s="14" t="s">
        <v>22</v>
      </c>
      <c r="F33" s="15">
        <v>800</v>
      </c>
      <c r="G33" s="16">
        <v>47.25</v>
      </c>
      <c r="H33" s="16">
        <v>45</v>
      </c>
      <c r="I33" s="16">
        <v>49.61</v>
      </c>
      <c r="J33" s="9">
        <f t="shared" si="1"/>
        <v>37800</v>
      </c>
      <c r="K33" s="9">
        <f t="shared" si="4"/>
        <v>36000</v>
      </c>
      <c r="L33" s="10">
        <f t="shared" si="5"/>
        <v>39688</v>
      </c>
      <c r="M33" s="10">
        <f t="shared" si="3"/>
        <v>36000</v>
      </c>
      <c r="Q33" s="5"/>
    </row>
    <row r="34" spans="1:17">
      <c r="A34" s="12">
        <v>24</v>
      </c>
      <c r="B34" s="17" t="s">
        <v>50</v>
      </c>
      <c r="C34" s="45" t="s">
        <v>48</v>
      </c>
      <c r="D34" s="41"/>
      <c r="E34" s="14" t="s">
        <v>22</v>
      </c>
      <c r="F34" s="15">
        <v>10</v>
      </c>
      <c r="G34" s="16">
        <v>118.65</v>
      </c>
      <c r="H34" s="16">
        <v>113</v>
      </c>
      <c r="I34" s="16">
        <v>124.58</v>
      </c>
      <c r="J34" s="9">
        <f t="shared" si="1"/>
        <v>1186.5</v>
      </c>
      <c r="K34" s="9">
        <f t="shared" si="4"/>
        <v>1130</v>
      </c>
      <c r="L34" s="10">
        <f t="shared" si="5"/>
        <v>1245.8</v>
      </c>
      <c r="M34" s="10">
        <f t="shared" si="3"/>
        <v>1130</v>
      </c>
      <c r="Q34" s="5"/>
    </row>
    <row r="35" spans="1:17">
      <c r="A35" s="12">
        <v>25</v>
      </c>
      <c r="B35" s="17" t="s">
        <v>51</v>
      </c>
      <c r="C35" s="46" t="s">
        <v>26</v>
      </c>
      <c r="D35" s="41"/>
      <c r="E35" s="14" t="s">
        <v>22</v>
      </c>
      <c r="F35" s="15">
        <v>10</v>
      </c>
      <c r="G35" s="16">
        <v>753.9</v>
      </c>
      <c r="H35" s="16">
        <v>718</v>
      </c>
      <c r="I35" s="16">
        <v>791.6</v>
      </c>
      <c r="J35" s="9">
        <f t="shared" si="1"/>
        <v>7539</v>
      </c>
      <c r="K35" s="9">
        <f t="shared" si="4"/>
        <v>7180</v>
      </c>
      <c r="L35" s="10">
        <f t="shared" si="5"/>
        <v>7916</v>
      </c>
      <c r="M35" s="10">
        <f t="shared" si="3"/>
        <v>7180</v>
      </c>
      <c r="Q35" s="5"/>
    </row>
    <row r="36" spans="1:17">
      <c r="A36" s="12">
        <v>26</v>
      </c>
      <c r="B36" s="17" t="s">
        <v>52</v>
      </c>
      <c r="C36" s="46" t="s">
        <v>26</v>
      </c>
      <c r="D36" s="41"/>
      <c r="E36" s="14" t="s">
        <v>22</v>
      </c>
      <c r="F36" s="15">
        <v>10</v>
      </c>
      <c r="G36" s="16">
        <v>753.9</v>
      </c>
      <c r="H36" s="16">
        <v>718</v>
      </c>
      <c r="I36" s="16">
        <v>791.6</v>
      </c>
      <c r="J36" s="9">
        <f t="shared" si="1"/>
        <v>7539</v>
      </c>
      <c r="K36" s="9">
        <f t="shared" si="4"/>
        <v>7180</v>
      </c>
      <c r="L36" s="10">
        <f t="shared" si="5"/>
        <v>7916</v>
      </c>
      <c r="M36" s="10">
        <f t="shared" si="3"/>
        <v>7180</v>
      </c>
      <c r="Q36" s="5"/>
    </row>
    <row r="37" spans="1:17">
      <c r="A37" s="12">
        <v>27</v>
      </c>
      <c r="B37" s="17" t="s">
        <v>53</v>
      </c>
      <c r="C37" s="46" t="s">
        <v>26</v>
      </c>
      <c r="D37" s="41"/>
      <c r="E37" s="14" t="s">
        <v>22</v>
      </c>
      <c r="F37" s="15">
        <v>10</v>
      </c>
      <c r="G37" s="16">
        <v>300.3</v>
      </c>
      <c r="H37" s="16">
        <v>286</v>
      </c>
      <c r="I37" s="16">
        <v>315.32</v>
      </c>
      <c r="J37" s="9">
        <f t="shared" si="1"/>
        <v>3003</v>
      </c>
      <c r="K37" s="9">
        <f t="shared" si="4"/>
        <v>2860</v>
      </c>
      <c r="L37" s="10">
        <f t="shared" si="5"/>
        <v>3153.2</v>
      </c>
      <c r="M37" s="10">
        <f t="shared" si="3"/>
        <v>2860</v>
      </c>
      <c r="Q37" s="5"/>
    </row>
    <row r="38" spans="1:17" ht="21.75" customHeight="1">
      <c r="A38" s="12">
        <v>28</v>
      </c>
      <c r="B38" s="17" t="s">
        <v>54</v>
      </c>
      <c r="C38" s="46" t="s">
        <v>26</v>
      </c>
      <c r="D38" s="41"/>
      <c r="E38" s="14" t="s">
        <v>22</v>
      </c>
      <c r="F38" s="15">
        <v>10</v>
      </c>
      <c r="G38" s="16">
        <v>376.95</v>
      </c>
      <c r="H38" s="16">
        <v>359</v>
      </c>
      <c r="I38" s="16">
        <v>395.8</v>
      </c>
      <c r="J38" s="9">
        <f t="shared" si="1"/>
        <v>3769.5</v>
      </c>
      <c r="K38" s="9">
        <f t="shared" si="4"/>
        <v>3590</v>
      </c>
      <c r="L38" s="10">
        <f t="shared" si="5"/>
        <v>3958</v>
      </c>
      <c r="M38" s="10">
        <f t="shared" si="3"/>
        <v>3590</v>
      </c>
      <c r="Q38" s="5"/>
    </row>
    <row r="39" spans="1:17" ht="29.25" customHeight="1">
      <c r="A39" s="19"/>
      <c r="B39" s="20"/>
      <c r="C39" s="20"/>
      <c r="D39" s="32" t="s">
        <v>55</v>
      </c>
      <c r="E39" s="33"/>
      <c r="F39" s="33"/>
      <c r="G39" s="33"/>
      <c r="H39" s="33"/>
      <c r="I39" s="33"/>
      <c r="J39" s="33"/>
      <c r="K39" s="33"/>
      <c r="L39" s="34"/>
      <c r="M39" s="21">
        <f>SUM(M11:M38)</f>
        <v>500000</v>
      </c>
    </row>
    <row r="40" spans="1:17" ht="57.75" customHeight="1">
      <c r="A40" s="35" t="s">
        <v>56</v>
      </c>
      <c r="B40" s="36"/>
      <c r="C40" s="36"/>
      <c r="D40" s="36"/>
      <c r="E40" s="36"/>
      <c r="F40" s="36"/>
      <c r="G40" s="36"/>
      <c r="H40" s="36"/>
      <c r="I40" s="36"/>
    </row>
  </sheetData>
  <mergeCells count="16">
    <mergeCell ref="D39:L39"/>
    <mergeCell ref="A40:I40"/>
    <mergeCell ref="A9:A10"/>
    <mergeCell ref="B9:B10"/>
    <mergeCell ref="C9:C10"/>
    <mergeCell ref="D9:D10"/>
    <mergeCell ref="D11:D38"/>
    <mergeCell ref="E9:E10"/>
    <mergeCell ref="F9:F10"/>
    <mergeCell ref="I2:M2"/>
    <mergeCell ref="C3:J3"/>
    <mergeCell ref="D7:J7"/>
    <mergeCell ref="D8:J8"/>
    <mergeCell ref="G9:I9"/>
    <mergeCell ref="J9:L9"/>
    <mergeCell ref="M9:M10"/>
  </mergeCells>
  <pageMargins left="0.25" right="0.25" top="0.75" bottom="0.75" header="0.3" footer="0.3"/>
  <pageSetup paperSize="9" scale="55" fitToWidth="0" orientation="portrait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НМЦК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Пользователь</cp:lastModifiedBy>
  <cp:lastPrinted>2026-06-15T12:11:00Z</cp:lastPrinted>
  <dcterms:created xsi:type="dcterms:W3CDTF">2026-04-23T05:37:00Z</dcterms:created>
  <dcterms:modified xsi:type="dcterms:W3CDTF">2026-09-07T11:15:26Z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7E45AD8825AB41E58198CE010ACA1E26_12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