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eception\Desktop\ПРИЕМНАЯ\КА-ПОДРАЗДЕЛЕНИЯ\АНЯ 2024\Аня\ЗАКУПКИ\Работа\2026\СЕНТЯБРЬ\Шины\"/>
    </mc:Choice>
  </mc:AlternateContent>
  <xr:revisionPtr revIDLastSave="0" documentId="13_ncr:1_{C736729F-848B-4B6F-996A-BC399BDA4D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1" i="1" l="1"/>
  <c r="M11" i="1"/>
  <c r="L11" i="1"/>
  <c r="K11" i="1"/>
  <c r="J11" i="1"/>
</calcChain>
</file>

<file path=xl/sharedStrings.xml><?xml version="1.0" encoding="utf-8"?>
<sst xmlns="http://schemas.openxmlformats.org/spreadsheetml/2006/main" count="29" uniqueCount="29">
  <si>
    <t>Заказчик</t>
  </si>
  <si>
    <t>Акционерное общество «Костромское авиапредприятие» (АО «Костромское авиапредприятие»)</t>
  </si>
  <si>
    <t>Характеристики объекта закупки</t>
  </si>
  <si>
    <t>Используемый метод определения НМЦД
с обоснованием:</t>
  </si>
  <si>
    <t>Таблица №1</t>
  </si>
  <si>
    <t>№</t>
  </si>
  <si>
    <t>Код продукции
по ОКПД 2</t>
  </si>
  <si>
    <t>Наименование продукции</t>
  </si>
  <si>
    <t>Ед. изм.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</si>
  <si>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</si>
  <si>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</si>
  <si>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</si>
  <si>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</si>
  <si>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>Поставщик №1</t>
  </si>
  <si>
    <t>Поставщик №2</t>
  </si>
  <si>
    <t>Поставщик №3</t>
  </si>
  <si>
    <t>Средняя арифметическая цена за единицу &lt;ц&gt;</t>
  </si>
  <si>
    <t>Среднее квадратичное отклонение</t>
  </si>
  <si>
    <t>Коэффициент вариации цен V (%)
(не должен превышать 33%)</t>
  </si>
  <si>
    <t>Цена за единицу изм. с округлением до сотых долей после запятой (руб.)</t>
  </si>
  <si>
    <t>Расчет Н(М)ЦД по формуле
v - количество (объем) закупаемого товара (работы, услуги);
n - количество значений, используемых в расчете;
i - номер источника ценовой информации;
цi - цена единицы</t>
  </si>
  <si>
    <t>шт.</t>
  </si>
  <si>
    <t>Начальная (максимальная) цена договора определялась методом сопоставимых рыночных цен (анализа рынка) в соответствии с разделом 1.6 Положения о закупке товаров, работ, услуг для нужд АО «Костромское авиапредприятие». Метод сопоставимых рыночных цен (анализа рынка) является приоритетным для определения и обоснования НМЦД. Для расчета использованы три коммерческих предложения на поставку сопоставимого товара.</t>
  </si>
  <si>
    <t>22.11.13.120</t>
  </si>
  <si>
    <t>Авиашина 1050х400 модель А1</t>
  </si>
  <si>
    <t>Дата подготовки обоснования Н(М)ЦД: 03.09.2026 г.</t>
  </si>
  <si>
    <t>На основании проведенного анализа рынка и расчетов Н(М)ЦД составляет 727 009,32 рублей.</t>
  </si>
  <si>
    <t>Обоснование начальной (максимальной) цены договора на поставку авиашин для нужд АО «Костромское авиапредприятие»</t>
  </si>
  <si>
    <t>Характеристики объекта закупки указаны в техническом задании на поставку авиашин для нужд АО «Костромское авиапредприятие»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</si>
</sst>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name val="Times New Roman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sz val="11"/>
      <name val="Carlito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1" fillId="0" borderId="0" xfId="1" applyNumberFormat="1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10" fontId="6" fillId="0" borderId="0" xfId="0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vertical="center" wrapText="1"/>
    </xf>
    <xf numFmtId="4" fontId="0" fillId="0" borderId="0" xfId="0" applyNumberFormat="1"/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7" xfId="1" applyNumberFormat="1" applyFont="1" applyFill="1" applyBorder="1" applyAlignment="1">
      <alignment horizontal="center" vertical="center" wrapText="1"/>
    </xf>
    <xf numFmtId="0" fontId="6" fillId="0" borderId="8" xfId="1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left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9" xfId="1" applyNumberFormat="1" applyFont="1" applyFill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4" fontId="6" fillId="0" borderId="11" xfId="0" applyNumberFormat="1" applyFont="1" applyFill="1" applyBorder="1" applyAlignment="1">
      <alignment horizontal="center" vertical="center" wrapText="1"/>
    </xf>
    <xf numFmtId="10" fontId="6" fillId="0" borderId="9" xfId="0" applyNumberFormat="1" applyFont="1" applyFill="1" applyBorder="1" applyAlignment="1">
      <alignment horizontal="center" vertical="center" wrapText="1"/>
    </xf>
    <xf numFmtId="0" fontId="4" fillId="0" borderId="12" xfId="1" applyNumberFormat="1" applyFont="1" applyFill="1" applyBorder="1" applyAlignment="1">
      <alignment horizontal="center" vertical="center" wrapText="1"/>
    </xf>
    <xf numFmtId="0" fontId="4" fillId="0" borderId="13" xfId="1" applyNumberFormat="1" applyFont="1" applyFill="1" applyBorder="1" applyAlignment="1">
      <alignment horizontal="center" vertical="center" wrapText="1"/>
    </xf>
    <xf numFmtId="0" fontId="4" fillId="0" borderId="15" xfId="1" applyNumberFormat="1" applyFont="1" applyFill="1" applyBorder="1" applyAlignment="1">
      <alignment horizontal="center" vertical="center" wrapText="1"/>
    </xf>
    <xf numFmtId="0" fontId="4" fillId="0" borderId="16" xfId="1" applyNumberFormat="1" applyFont="1" applyFill="1" applyBorder="1" applyAlignment="1">
      <alignment horizontal="center" vertical="center" wrapText="1"/>
    </xf>
    <xf numFmtId="0" fontId="4" fillId="0" borderId="14" xfId="1" applyNumberFormat="1" applyFont="1" applyFill="1" applyBorder="1" applyAlignment="1">
      <alignment horizontal="center" vertical="center" wrapText="1"/>
    </xf>
    <xf numFmtId="0" fontId="5" fillId="0" borderId="15" xfId="1" applyNumberFormat="1" applyFont="1" applyFill="1" applyBorder="1" applyAlignment="1">
      <alignment horizontal="center" vertical="center" wrapText="1"/>
    </xf>
    <xf numFmtId="0" fontId="4" fillId="0" borderId="17" xfId="1" applyNumberFormat="1" applyFont="1" applyFill="1" applyBorder="1" applyAlignment="1">
      <alignment horizontal="center" vertical="center" wrapText="1"/>
    </xf>
    <xf numFmtId="0" fontId="4" fillId="0" borderId="18" xfId="1" applyNumberFormat="1" applyFont="1" applyFill="1" applyBorder="1" applyAlignment="1">
      <alignment horizontal="center" vertical="center" wrapText="1"/>
    </xf>
    <xf numFmtId="0" fontId="4" fillId="0" borderId="19" xfId="1" applyNumberFormat="1" applyFont="1" applyFill="1" applyBorder="1" applyAlignment="1">
      <alignment horizontal="center" vertical="center" wrapText="1"/>
    </xf>
    <xf numFmtId="0" fontId="4" fillId="0" borderId="20" xfId="1" applyNumberFormat="1" applyFont="1" applyFill="1" applyBorder="1" applyAlignment="1">
      <alignment horizontal="center" vertical="center" wrapText="1"/>
    </xf>
    <xf numFmtId="0" fontId="4" fillId="0" borderId="21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1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13" xfId="1" applyNumberFormat="1" applyFont="1" applyFill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14" xfId="1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4" fillId="0" borderId="6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"/>
  <sheetViews>
    <sheetView tabSelected="1" workbookViewId="0">
      <selection activeCell="H20" sqref="H20"/>
    </sheetView>
  </sheetViews>
  <sheetFormatPr defaultRowHeight="13.8"/>
  <cols>
    <col min="1" max="1" width="3" customWidth="1"/>
    <col min="2" max="2" width="4" customWidth="1"/>
    <col min="3" max="3" width="13" customWidth="1"/>
    <col min="4" max="4" width="23.69921875" customWidth="1"/>
    <col min="5" max="5" width="8.59765625" customWidth="1"/>
    <col min="6" max="6" width="7" customWidth="1"/>
    <col min="7" max="9" width="15" customWidth="1"/>
    <col min="10" max="12" width="16" customWidth="1"/>
    <col min="13" max="13" width="18" customWidth="1"/>
    <col min="14" max="14" width="24" customWidth="1"/>
  </cols>
  <sheetData>
    <row r="1" spans="1:14" ht="21.4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30"/>
      <c r="L1" s="30"/>
      <c r="M1" s="30"/>
      <c r="N1" s="30"/>
    </row>
    <row r="2" spans="1:14" ht="24.6" customHeight="1">
      <c r="A2" s="1"/>
      <c r="B2" s="31" t="s">
        <v>27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21.45" customHeight="1">
      <c r="A3" s="1"/>
      <c r="B3" s="32" t="s">
        <v>0</v>
      </c>
      <c r="C3" s="32"/>
      <c r="D3" s="32"/>
      <c r="E3" s="32"/>
      <c r="F3" s="32"/>
      <c r="G3" s="33" t="s">
        <v>1</v>
      </c>
      <c r="H3" s="33"/>
      <c r="I3" s="33"/>
      <c r="J3" s="33"/>
      <c r="K3" s="33"/>
      <c r="L3" s="33"/>
      <c r="M3" s="33"/>
      <c r="N3" s="33"/>
    </row>
    <row r="4" spans="1:14" ht="24.6" customHeight="1">
      <c r="A4" s="1"/>
      <c r="B4" s="32" t="s">
        <v>2</v>
      </c>
      <c r="C4" s="32"/>
      <c r="D4" s="32"/>
      <c r="E4" s="32"/>
      <c r="F4" s="32"/>
      <c r="G4" s="34" t="s">
        <v>28</v>
      </c>
      <c r="H4" s="34"/>
      <c r="I4" s="34"/>
      <c r="J4" s="34"/>
      <c r="K4" s="34"/>
      <c r="L4" s="34"/>
      <c r="M4" s="34"/>
      <c r="N4" s="34"/>
    </row>
    <row r="5" spans="1:14" ht="61.5" customHeight="1">
      <c r="A5" s="1"/>
      <c r="B5" s="32" t="s">
        <v>3</v>
      </c>
      <c r="C5" s="32"/>
      <c r="D5" s="32"/>
      <c r="E5" s="32"/>
      <c r="F5" s="32"/>
      <c r="G5" s="34" t="s">
        <v>22</v>
      </c>
      <c r="H5" s="34"/>
      <c r="I5" s="34"/>
      <c r="J5" s="34"/>
      <c r="K5" s="34"/>
      <c r="L5" s="34"/>
      <c r="M5" s="34"/>
      <c r="N5" s="34"/>
    </row>
    <row r="6" spans="1:14" ht="7.65" customHeight="1">
      <c r="A6" s="1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2.75" customHeight="1" thickBot="1">
      <c r="A7" s="1"/>
      <c r="B7" s="32" t="s">
        <v>4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ht="33.15" customHeight="1">
      <c r="A8" s="1"/>
      <c r="B8" s="37" t="s">
        <v>5</v>
      </c>
      <c r="C8" s="39" t="s">
        <v>6</v>
      </c>
      <c r="D8" s="39" t="s">
        <v>7</v>
      </c>
      <c r="E8" s="39" t="s">
        <v>8</v>
      </c>
      <c r="F8" s="41" t="s">
        <v>9</v>
      </c>
      <c r="G8" s="37" t="s">
        <v>10</v>
      </c>
      <c r="H8" s="39"/>
      <c r="I8" s="43"/>
      <c r="J8" s="44" t="s">
        <v>11</v>
      </c>
      <c r="K8" s="39"/>
      <c r="L8" s="41"/>
      <c r="M8" s="37" t="s">
        <v>12</v>
      </c>
      <c r="N8" s="43"/>
    </row>
    <row r="9" spans="1:14" ht="128.4" customHeight="1" thickBot="1">
      <c r="A9" s="1"/>
      <c r="B9" s="38"/>
      <c r="C9" s="40"/>
      <c r="D9" s="40"/>
      <c r="E9" s="40"/>
      <c r="F9" s="42"/>
      <c r="G9" s="19" t="s">
        <v>13</v>
      </c>
      <c r="H9" s="20" t="s">
        <v>14</v>
      </c>
      <c r="I9" s="21" t="s">
        <v>15</v>
      </c>
      <c r="J9" s="22" t="s">
        <v>16</v>
      </c>
      <c r="K9" s="20" t="s">
        <v>17</v>
      </c>
      <c r="L9" s="23" t="s">
        <v>18</v>
      </c>
      <c r="M9" s="19" t="s">
        <v>19</v>
      </c>
      <c r="N9" s="24" t="s">
        <v>20</v>
      </c>
    </row>
    <row r="10" spans="1:14" ht="15" customHeight="1" thickBot="1">
      <c r="A10" s="1"/>
      <c r="B10" s="25">
        <v>1</v>
      </c>
      <c r="C10" s="26">
        <v>2</v>
      </c>
      <c r="D10" s="26">
        <v>3</v>
      </c>
      <c r="E10" s="26">
        <v>4</v>
      </c>
      <c r="F10" s="27">
        <v>5</v>
      </c>
      <c r="G10" s="25">
        <v>6</v>
      </c>
      <c r="H10" s="26">
        <v>7</v>
      </c>
      <c r="I10" s="28">
        <v>8</v>
      </c>
      <c r="J10" s="29">
        <v>9</v>
      </c>
      <c r="K10" s="26">
        <v>10</v>
      </c>
      <c r="L10" s="27">
        <v>11</v>
      </c>
      <c r="M10" s="25">
        <v>12</v>
      </c>
      <c r="N10" s="28">
        <v>13</v>
      </c>
    </row>
    <row r="11" spans="1:14" ht="33.75" customHeight="1" thickBot="1">
      <c r="A11" s="1"/>
      <c r="B11" s="9">
        <v>1</v>
      </c>
      <c r="C11" s="10" t="s">
        <v>23</v>
      </c>
      <c r="D11" s="11" t="s">
        <v>24</v>
      </c>
      <c r="E11" s="12" t="s">
        <v>21</v>
      </c>
      <c r="F11" s="13">
        <v>4</v>
      </c>
      <c r="G11" s="14">
        <v>170000</v>
      </c>
      <c r="H11" s="15">
        <v>190000</v>
      </c>
      <c r="I11" s="16">
        <v>185257</v>
      </c>
      <c r="J11" s="17">
        <f>AVERAGE(G11:I11)</f>
        <v>181752.33333333334</v>
      </c>
      <c r="K11" s="15">
        <f>STDEV(G11:I11)</f>
        <v>10450.455317034437</v>
      </c>
      <c r="L11" s="18">
        <f>K11/J11</f>
        <v>5.7498328221560306E-2</v>
      </c>
      <c r="M11" s="14">
        <f>ROUND(J11,2)</f>
        <v>181752.33</v>
      </c>
      <c r="N11" s="16">
        <f>F11*M11</f>
        <v>727009.32</v>
      </c>
    </row>
    <row r="12" spans="1:14" ht="14.25" customHeight="1">
      <c r="A12" s="1"/>
      <c r="B12" s="7"/>
      <c r="C12" s="7"/>
      <c r="D12" s="6"/>
      <c r="E12" s="7"/>
      <c r="F12" s="7"/>
      <c r="G12" s="2"/>
      <c r="H12" s="2"/>
      <c r="I12" s="2"/>
      <c r="J12" s="2"/>
      <c r="K12" s="2"/>
      <c r="L12" s="3"/>
      <c r="M12" s="2"/>
      <c r="N12" s="2"/>
    </row>
    <row r="13" spans="1:14" ht="15.75" customHeight="1">
      <c r="A13" s="1"/>
      <c r="B13" s="35" t="s">
        <v>26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5.75" customHeight="1">
      <c r="A14" s="1"/>
      <c r="B14" s="36" t="s">
        <v>25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4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>
      <c r="N16" s="5"/>
    </row>
  </sheetData>
  <mergeCells count="19">
    <mergeCell ref="B13:N13"/>
    <mergeCell ref="B14:N14"/>
    <mergeCell ref="B5:F5"/>
    <mergeCell ref="G5:N5"/>
    <mergeCell ref="B7:N7"/>
    <mergeCell ref="B8:B9"/>
    <mergeCell ref="C8:C9"/>
    <mergeCell ref="D8:D9"/>
    <mergeCell ref="E8:E9"/>
    <mergeCell ref="F8:F9"/>
    <mergeCell ref="G8:I8"/>
    <mergeCell ref="J8:L8"/>
    <mergeCell ref="M8:N8"/>
    <mergeCell ref="K1:N1"/>
    <mergeCell ref="B2:N2"/>
    <mergeCell ref="B3:F3"/>
    <mergeCell ref="G3:N3"/>
    <mergeCell ref="B4:F4"/>
    <mergeCell ref="G4:N4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Reception</cp:lastModifiedBy>
  <cp:lastPrinted>2026-09-07T08:01:57Z</cp:lastPrinted>
  <dcterms:modified xsi:type="dcterms:W3CDTF">2026-09-07T08:02:00Z</dcterms:modified>
</cp:coreProperties>
</file>