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ОТДЕЛ ЗАКУПОК\2026 по 223-ФЗ\Электронный магазин\Водовозка\На размещение 251\"/>
    </mc:Choice>
  </mc:AlternateContent>
  <xr:revisionPtr revIDLastSave="0" documentId="13_ncr:1_{F9D7D1A1-D9D0-4A2F-BB99-7FF73B479E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ставк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8" i="1" l="1"/>
  <c r="I8" i="1"/>
  <c r="L8" i="1" s="1"/>
  <c r="N8" i="1" l="1"/>
  <c r="J8" i="1"/>
  <c r="K8" i="1" s="1"/>
  <c r="O9" i="1" l="1"/>
</calcChain>
</file>

<file path=xl/sharedStrings.xml><?xml version="1.0" encoding="utf-8"?>
<sst xmlns="http://schemas.openxmlformats.org/spreadsheetml/2006/main" count="34" uniqueCount="32">
  <si>
    <t>ОБОСНОВАНИЕ НАЧАЛЬНОЙ (МАКСИМАЛЬНОЙ) ЦЕНЫ ДОГОВОРА</t>
  </si>
  <si>
    <t>Наименование закупки (предмет договора)</t>
  </si>
  <si>
    <t>Используемый метод определения НМЦД</t>
  </si>
  <si>
    <t xml:space="preserve">Расчет НМЦД </t>
  </si>
  <si>
    <t>№</t>
  </si>
  <si>
    <t xml:space="preserve">Наименование предмета договора </t>
  </si>
  <si>
    <t>ОКПД2</t>
  </si>
  <si>
    <t>Ед. изм</t>
  </si>
  <si>
    <t>Кол-во</t>
  </si>
  <si>
    <t>Коммерческие предложения (руб./ед.изм.)</t>
  </si>
  <si>
    <t>Однородность совокупности значений выявленных цен, используемых в расчете Н(М)ЦД, ЦДЕП</t>
  </si>
  <si>
    <t>Н(М)ЦД, определяемая как среднее арифметическое значение цен сопоставимых коммерческих предложений</t>
  </si>
  <si>
    <t xml:space="preserve">Поставщик №1 </t>
  </si>
  <si>
    <t>Поставщик №2</t>
  </si>
  <si>
    <t xml:space="preserve">Поставщик №3 </t>
  </si>
  <si>
    <t xml:space="preserve">Средняя арифметическая цена за единицу     &lt;ц&gt; 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</si>
  <si>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</si>
  <si>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</rPr>
      <t xml:space="preserve">         (не должен превышать 33%)</t>
    </r>
  </si>
  <si>
    <t>Средняя арифметическая цена из коммерческих предложений (руб.)</t>
  </si>
  <si>
    <t>Цена за единицу изм. (руб.)</t>
  </si>
  <si>
    <t>Цена за единицу изм. с округлением до сотых долей после запятой (руб.)</t>
  </si>
  <si>
    <t>Н(М)ЦД</t>
  </si>
  <si>
    <t>ИТОГО</t>
  </si>
  <si>
    <t xml:space="preserve">Работник подразделения,
ответственного за расчет НМЦД:
</t>
  </si>
  <si>
    <t>(должность)</t>
  </si>
  <si>
    <t>(подпись/расшифровка подписи)</t>
  </si>
  <si>
    <t>Метод сопоставимых рыночных цен (анализа рынка)</t>
  </si>
  <si>
    <t>час</t>
  </si>
  <si>
    <t xml:space="preserve">49.41.20.000 </t>
  </si>
  <si>
    <t>Оказание услуг по доставке воды до цветников специализированным автотранспортом — автоцистерной с водителем</t>
  </si>
  <si>
    <t>Дата подготовки обоснования НМЦД 08.09.2026 г.</t>
  </si>
  <si>
    <t>Итого НМЦД устанавливается в размере: 254 200,00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</si>
</sst>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5" x14ac:knownFonts="1">
    <font>
      <sz val="11"/>
      <color theme="1"/>
      <name val="Calibri"/>
    </font>
    <font>
      <b/>
      <sz val="12"/>
      <color indexed="8"/>
      <name val="Times New Roman"/>
    </font>
    <font>
      <b/>
      <sz val="10"/>
      <color indexed="8"/>
      <name val="Times New Roman"/>
    </font>
    <font>
      <sz val="10"/>
      <color indexed="8"/>
      <name val="Times New Roman"/>
    </font>
    <font>
      <sz val="12"/>
      <color indexed="8"/>
      <name val="Times New Roman"/>
    </font>
    <font>
      <sz val="11"/>
      <color indexed="8"/>
      <name val="Times New Roman"/>
    </font>
    <font>
      <sz val="10"/>
      <color theme="1"/>
      <name val="Times New Roman"/>
    </font>
    <font>
      <b/>
      <sz val="10"/>
      <color theme="1"/>
      <name val="Times New Roman"/>
    </font>
    <font>
      <b/>
      <sz val="12"/>
      <color theme="1"/>
      <name val="Times New Roman"/>
    </font>
    <font>
      <sz val="12"/>
      <color theme="1"/>
      <name val="Times New Roman"/>
    </font>
    <font>
      <b/>
      <sz val="12"/>
      <name val="Times New Roman"/>
    </font>
    <font>
      <i/>
      <sz val="10"/>
      <color indexed="8"/>
      <name val="Times New Roman"/>
      <family val="1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6" fillId="0" borderId="0" xfId="0" applyFont="1"/>
    <xf numFmtId="0" fontId="9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top" wrapText="1"/>
    </xf>
    <xf numFmtId="4" fontId="6" fillId="0" borderId="0" xfId="0" applyNumberFormat="1" applyFo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top" wrapText="1"/>
    </xf>
    <xf numFmtId="4" fontId="9" fillId="0" borderId="0" xfId="0" applyNumberFormat="1" applyFont="1" applyAlignment="1">
      <alignment horizontal="center"/>
    </xf>
    <xf numFmtId="4" fontId="4" fillId="0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1" fillId="0" borderId="3" xfId="0" applyFont="1" applyFill="1" applyBorder="1" applyAlignment="1">
      <alignment horizontal="center" vertical="center" wrapText="1"/>
    </xf>
    <xf numFmtId="164" fontId="6" fillId="0" borderId="0" xfId="0" applyNumberFormat="1" applyFont="1"/>
    <xf numFmtId="0" fontId="6" fillId="0" borderId="0" xfId="0" applyFont="1" applyBorder="1"/>
    <xf numFmtId="0" fontId="2" fillId="2" borderId="10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12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/>
    </xf>
    <xf numFmtId="0" fontId="3" fillId="2" borderId="9" xfId="0" applyNumberFormat="1" applyFont="1" applyFill="1" applyBorder="1" applyAlignment="1">
      <alignment horizontal="center" vertical="top" wrapText="1"/>
    </xf>
    <xf numFmtId="4" fontId="3" fillId="2" borderId="17" xfId="0" applyNumberFormat="1" applyFont="1" applyFill="1" applyBorder="1" applyAlignment="1">
      <alignment horizontal="center" vertical="center" wrapText="1"/>
    </xf>
    <xf numFmtId="4" fontId="3" fillId="2" borderId="15" xfId="0" applyNumberFormat="1" applyFont="1" applyFill="1" applyBorder="1" applyAlignment="1">
      <alignment horizontal="center" vertical="center" wrapText="1"/>
    </xf>
    <xf numFmtId="4" fontId="3" fillId="2" borderId="18" xfId="0" applyNumberFormat="1" applyFont="1" applyFill="1" applyBorder="1" applyAlignment="1">
      <alignment horizontal="center" vertical="center" wrapText="1"/>
    </xf>
    <xf numFmtId="4" fontId="3" fillId="2" borderId="5" xfId="0" applyNumberFormat="1" applyFont="1" applyFill="1" applyBorder="1" applyAlignment="1">
      <alignment horizontal="center" vertical="center" wrapText="1"/>
    </xf>
    <xf numFmtId="4" fontId="6" fillId="2" borderId="6" xfId="0" applyNumberFormat="1" applyFont="1" applyFill="1" applyBorder="1" applyAlignment="1">
      <alignment horizontal="center" vertical="center" wrapText="1"/>
    </xf>
    <xf numFmtId="4" fontId="3" fillId="2" borderId="23" xfId="0" applyNumberFormat="1" applyFont="1" applyFill="1" applyBorder="1" applyAlignment="1">
      <alignment horizontal="center" vertical="center" wrapText="1"/>
    </xf>
    <xf numFmtId="4" fontId="3" fillId="2" borderId="24" xfId="0" applyNumberFormat="1" applyFont="1" applyFill="1" applyBorder="1" applyAlignment="1">
      <alignment horizontal="center" vertical="center" wrapText="1"/>
    </xf>
    <xf numFmtId="4" fontId="2" fillId="2" borderId="25" xfId="0" applyNumberFormat="1" applyFont="1" applyFill="1" applyBorder="1" applyAlignment="1">
      <alignment horizontal="center" vertical="center" wrapText="1"/>
    </xf>
    <xf numFmtId="4" fontId="2" fillId="2" borderId="11" xfId="0" applyNumberFormat="1" applyFont="1" applyFill="1" applyBorder="1" applyAlignment="1">
      <alignment horizontal="center" vertical="center" wrapText="1"/>
    </xf>
    <xf numFmtId="2" fontId="6" fillId="2" borderId="8" xfId="0" applyNumberFormat="1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4" fillId="2" borderId="6" xfId="0" applyNumberFormat="1" applyFont="1" applyFill="1" applyBorder="1" applyAlignment="1">
      <alignment horizontal="center" vertical="center" wrapText="1"/>
    </xf>
    <xf numFmtId="2" fontId="2" fillId="2" borderId="5" xfId="0" applyNumberFormat="1" applyFont="1" applyFill="1" applyBorder="1" applyAlignment="1">
      <alignment horizontal="center" vertical="top" wrapText="1"/>
    </xf>
    <xf numFmtId="2" fontId="2" fillId="2" borderId="6" xfId="0" applyNumberFormat="1" applyFont="1" applyFill="1" applyBorder="1" applyAlignment="1">
      <alignment horizontal="center" vertical="top" wrapText="1"/>
    </xf>
    <xf numFmtId="2" fontId="2" fillId="2" borderId="8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top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/>
    </xf>
    <xf numFmtId="0" fontId="9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2" fillId="2" borderId="19" xfId="0" applyFont="1" applyFill="1" applyBorder="1" applyAlignment="1">
      <alignment horizontal="right" vertical="center" wrapText="1"/>
    </xf>
    <xf numFmtId="0" fontId="2" fillId="2" borderId="20" xfId="0" applyFont="1" applyFill="1" applyBorder="1" applyAlignment="1">
      <alignment horizontal="right" vertical="center" wrapText="1"/>
    </xf>
    <xf numFmtId="4" fontId="2" fillId="2" borderId="20" xfId="0" applyNumberFormat="1" applyFont="1" applyFill="1" applyBorder="1" applyAlignment="1">
      <alignment horizontal="right" vertical="center" wrapText="1"/>
    </xf>
    <xf numFmtId="4" fontId="2" fillId="2" borderId="21" xfId="0" applyNumberFormat="1" applyFont="1" applyFill="1" applyBorder="1" applyAlignment="1">
      <alignment horizontal="right" vertical="center" wrapText="1"/>
    </xf>
    <xf numFmtId="4" fontId="2" fillId="2" borderId="22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19050</xdr:colOff>
      <xdr:row>6</xdr:row>
      <xdr:rowOff>1600200</xdr:rowOff>
    </xdr:from>
    <xdr:to>
      <xdr:col>11</xdr:col>
      <xdr:colOff>1504950</xdr:colOff>
      <xdr:row>7</xdr:row>
      <xdr:rowOff>3810</xdr:rowOff>
    </xdr:to>
    <xdr:pic>
      <xdr:nvPicPr>
        <xdr:cNvPr id="4" name="/xl/media/image3.wm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266700</xdr:colOff>
      <xdr:row>6</xdr:row>
      <xdr:rowOff>1400175</xdr:rowOff>
    </xdr:from>
    <xdr:to>
      <xdr:col>11</xdr:col>
      <xdr:colOff>419100</xdr:colOff>
      <xdr:row>6</xdr:row>
      <xdr:rowOff>1400175</xdr:rowOff>
    </xdr:to>
    <xdr:pic>
      <xdr:nvPicPr>
        <xdr:cNvPr id="5" name="/xl/media/image4.wm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30480</xdr:colOff>
      <xdr:row>6</xdr:row>
      <xdr:rowOff>617220</xdr:rowOff>
    </xdr:from>
    <xdr:to>
      <xdr:col>10</xdr:col>
      <xdr:colOff>1905</xdr:colOff>
      <xdr:row>6</xdr:row>
      <xdr:rowOff>979170</xdr:rowOff>
    </xdr:to>
    <xdr:pic>
      <xdr:nvPicPr>
        <xdr:cNvPr id="6" name="/xl/media/image2.wm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879080" y="4137660"/>
          <a:ext cx="1000125" cy="361950"/>
        </a:xfrm>
        <a:prstGeom prst="rect">
          <a:avLst/>
        </a:prstGeom>
      </xdr:spPr>
    </xdr:pic>
    <xdr:clientData/>
  </xdr:twoCellAnchor>
  <xdr:twoCellAnchor editAs="oneCell">
    <xdr:from>
      <xdr:col>10</xdr:col>
      <xdr:colOff>30480</xdr:colOff>
      <xdr:row>6</xdr:row>
      <xdr:rowOff>1005840</xdr:rowOff>
    </xdr:from>
    <xdr:to>
      <xdr:col>11</xdr:col>
      <xdr:colOff>11430</xdr:colOff>
      <xdr:row>6</xdr:row>
      <xdr:rowOff>1343025</xdr:rowOff>
    </xdr:to>
    <xdr:pic>
      <xdr:nvPicPr>
        <xdr:cNvPr id="7" name="/xl/media/image.wm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38260" y="4526280"/>
          <a:ext cx="963930" cy="337185"/>
        </a:xfrm>
        <a:prstGeom prst="rect">
          <a:avLst/>
        </a:prstGeom>
      </xdr:spPr>
    </xdr:pic>
    <xdr:clientData/>
  </xdr:twoCellAnchor>
  <xdr:oneCellAnchor>
    <xdr:from>
      <xdr:col>12</xdr:col>
      <xdr:colOff>19050</xdr:colOff>
      <xdr:row>6</xdr:row>
      <xdr:rowOff>1600200</xdr:rowOff>
    </xdr:from>
    <xdr:ext cx="1485900" cy="3810"/>
    <xdr:pic>
      <xdr:nvPicPr>
        <xdr:cNvPr id="8" name="/xl/media/image3.wm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9810" y="4312920"/>
          <a:ext cx="1485900" cy="3810"/>
        </a:xfrm>
        <a:prstGeom prst="rect">
          <a:avLst/>
        </a:prstGeom>
      </xdr:spPr>
    </xdr:pic>
    <xdr:clientData/>
  </xdr:oneCellAnchor>
  <xdr:oneCellAnchor>
    <xdr:from>
      <xdr:col>12</xdr:col>
      <xdr:colOff>19050</xdr:colOff>
      <xdr:row>6</xdr:row>
      <xdr:rowOff>1600200</xdr:rowOff>
    </xdr:from>
    <xdr:ext cx="1485900" cy="3810"/>
    <xdr:pic>
      <xdr:nvPicPr>
        <xdr:cNvPr id="9" name="/xl/media/image3.wm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9810" y="4312920"/>
          <a:ext cx="1485900" cy="381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Стандартная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Стандартная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4"/>
  <sheetViews>
    <sheetView tabSelected="1" workbookViewId="0">
      <selection activeCell="A10" sqref="A10:O10"/>
    </sheetView>
  </sheetViews>
  <sheetFormatPr defaultColWidth="9.140625" defaultRowHeight="12.75" x14ac:dyDescent="0.2"/>
  <cols>
    <col min="1" max="1" width="6.140625" style="1" customWidth="1"/>
    <col min="2" max="2" width="27.7109375" style="1" customWidth="1"/>
    <col min="3" max="3" width="13.28515625" style="1" customWidth="1"/>
    <col min="4" max="4" width="6.7109375" style="1" customWidth="1"/>
    <col min="5" max="5" width="6.85546875" style="1" customWidth="1"/>
    <col min="6" max="6" width="12.85546875" style="1" customWidth="1"/>
    <col min="7" max="7" width="11.7109375" style="7" customWidth="1"/>
    <col min="8" max="8" width="13.7109375" style="1" customWidth="1"/>
    <col min="9" max="9" width="15.5703125" style="1" customWidth="1"/>
    <col min="10" max="10" width="15.42578125" style="1" customWidth="1"/>
    <col min="11" max="11" width="14.28515625" style="1" customWidth="1"/>
    <col min="12" max="12" width="22.7109375" style="1" customWidth="1"/>
    <col min="13" max="13" width="13" style="1" customWidth="1"/>
    <col min="14" max="15" width="13.5703125" style="1" customWidth="1"/>
    <col min="16" max="16" width="11.85546875" style="1" customWidth="1"/>
    <col min="17" max="17" width="9.140625" style="1" hidden="1" customWidth="1"/>
    <col min="18" max="18" width="13.42578125" style="1" hidden="1" customWidth="1"/>
    <col min="19" max="19" width="9.140625" style="1" hidden="1" customWidth="1"/>
    <col min="20" max="20" width="0" style="7" hidden="1" customWidth="1"/>
    <col min="21" max="25" width="9.140625" style="1" hidden="1" customWidth="1"/>
    <col min="26" max="16384" width="9.140625" style="1"/>
  </cols>
  <sheetData>
    <row r="1" spans="1:16" ht="28.9" customHeight="1" x14ac:dyDescent="0.2">
      <c r="M1" s="53"/>
      <c r="N1" s="53"/>
      <c r="O1" s="53"/>
    </row>
    <row r="2" spans="1:16" ht="43.15" customHeight="1" x14ac:dyDescent="0.2">
      <c r="A2" s="68" t="s">
        <v>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16" ht="34.15" customHeight="1" x14ac:dyDescent="0.2">
      <c r="A3" s="10"/>
      <c r="B3" s="10" t="s">
        <v>1</v>
      </c>
      <c r="C3" s="10"/>
      <c r="D3" s="10"/>
      <c r="E3" s="48" t="s">
        <v>29</v>
      </c>
      <c r="F3" s="49"/>
      <c r="G3" s="49"/>
      <c r="H3" s="49"/>
      <c r="I3" s="49"/>
      <c r="J3" s="49"/>
      <c r="K3" s="49"/>
      <c r="L3" s="49"/>
      <c r="M3" s="49"/>
      <c r="N3" s="49"/>
      <c r="O3" s="49"/>
    </row>
    <row r="4" spans="1:16" ht="42" customHeight="1" x14ac:dyDescent="0.2">
      <c r="A4" s="10"/>
      <c r="B4" s="15" t="s">
        <v>2</v>
      </c>
      <c r="C4" s="10"/>
      <c r="D4" s="10"/>
      <c r="E4" s="48" t="s">
        <v>26</v>
      </c>
      <c r="F4" s="49"/>
      <c r="G4" s="49"/>
      <c r="H4" s="49"/>
      <c r="I4" s="49"/>
      <c r="J4" s="49"/>
      <c r="K4" s="49"/>
      <c r="L4" s="49"/>
      <c r="M4" s="49"/>
      <c r="N4" s="49"/>
      <c r="O4" s="49"/>
    </row>
    <row r="5" spans="1:16" ht="29.45" customHeight="1" x14ac:dyDescent="0.2">
      <c r="A5" s="50" t="s">
        <v>3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</row>
    <row r="6" spans="1:16" ht="50.45" customHeight="1" x14ac:dyDescent="0.2">
      <c r="A6" s="61" t="s">
        <v>4</v>
      </c>
      <c r="B6" s="63" t="s">
        <v>5</v>
      </c>
      <c r="C6" s="51" t="s">
        <v>6</v>
      </c>
      <c r="D6" s="63" t="s">
        <v>7</v>
      </c>
      <c r="E6" s="65" t="s">
        <v>8</v>
      </c>
      <c r="F6" s="67" t="s">
        <v>9</v>
      </c>
      <c r="G6" s="67"/>
      <c r="H6" s="67"/>
      <c r="I6" s="42" t="s">
        <v>10</v>
      </c>
      <c r="J6" s="43"/>
      <c r="K6" s="44"/>
      <c r="L6" s="45" t="s">
        <v>11</v>
      </c>
      <c r="M6" s="46"/>
      <c r="N6" s="46"/>
      <c r="O6" s="47"/>
      <c r="P6" s="17"/>
    </row>
    <row r="7" spans="1:16" ht="111.6" customHeight="1" x14ac:dyDescent="0.2">
      <c r="A7" s="62"/>
      <c r="B7" s="64"/>
      <c r="C7" s="52"/>
      <c r="D7" s="64"/>
      <c r="E7" s="66"/>
      <c r="F7" s="21" t="s">
        <v>12</v>
      </c>
      <c r="G7" s="11" t="s">
        <v>13</v>
      </c>
      <c r="H7" s="18" t="s">
        <v>14</v>
      </c>
      <c r="I7" s="19" t="s">
        <v>15</v>
      </c>
      <c r="J7" s="6" t="s">
        <v>16</v>
      </c>
      <c r="K7" s="20" t="s">
        <v>17</v>
      </c>
      <c r="L7" s="29" t="s">
        <v>18</v>
      </c>
      <c r="M7" s="22" t="s">
        <v>19</v>
      </c>
      <c r="N7" s="22" t="s">
        <v>20</v>
      </c>
      <c r="O7" s="23" t="s">
        <v>21</v>
      </c>
      <c r="P7" s="17"/>
    </row>
    <row r="8" spans="1:16" ht="78.75" customHeight="1" x14ac:dyDescent="0.2">
      <c r="A8" s="24">
        <v>1</v>
      </c>
      <c r="B8" s="41" t="s">
        <v>29</v>
      </c>
      <c r="C8" s="40" t="s">
        <v>28</v>
      </c>
      <c r="D8" s="25" t="s">
        <v>27</v>
      </c>
      <c r="E8" s="26">
        <v>82</v>
      </c>
      <c r="F8" s="30">
        <v>3400</v>
      </c>
      <c r="G8" s="31">
        <v>3400</v>
      </c>
      <c r="H8" s="32">
        <v>3100</v>
      </c>
      <c r="I8" s="33">
        <f>AVERAGE(F8:H8)</f>
        <v>3300</v>
      </c>
      <c r="J8" s="34">
        <f>SQRT(((SUM((POWER(H8-I8,2)),(POWER(G8-I8,2)),(POWER(F8-I8,2)))/(COLUMNS(F8:H8)-1))))</f>
        <v>173.20508075688772</v>
      </c>
      <c r="K8" s="39">
        <f>J8/I8*100</f>
        <v>5.2486388108147795</v>
      </c>
      <c r="L8" s="35">
        <f>I8</f>
        <v>3300</v>
      </c>
      <c r="M8" s="35">
        <v>3300</v>
      </c>
      <c r="N8" s="36">
        <f>ROUND(M8,2)</f>
        <v>3300</v>
      </c>
      <c r="O8" s="37">
        <f>254200</f>
        <v>254200</v>
      </c>
      <c r="P8" s="17"/>
    </row>
    <row r="9" spans="1:16" ht="14.45" customHeight="1" x14ac:dyDescent="0.2">
      <c r="A9" s="69" t="s">
        <v>22</v>
      </c>
      <c r="B9" s="70"/>
      <c r="C9" s="70"/>
      <c r="D9" s="70"/>
      <c r="E9" s="70"/>
      <c r="F9" s="71"/>
      <c r="G9" s="71"/>
      <c r="H9" s="71"/>
      <c r="I9" s="71"/>
      <c r="J9" s="71"/>
      <c r="K9" s="71"/>
      <c r="L9" s="72"/>
      <c r="M9" s="72"/>
      <c r="N9" s="73" t="s">
        <v>22</v>
      </c>
      <c r="O9" s="38">
        <f>SUM(O8:O8)</f>
        <v>254200</v>
      </c>
      <c r="P9" s="17"/>
    </row>
    <row r="10" spans="1:16" ht="32.450000000000003" customHeight="1" x14ac:dyDescent="0.25">
      <c r="A10" s="54" t="s">
        <v>31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</row>
    <row r="11" spans="1:16" ht="21.6" customHeight="1" x14ac:dyDescent="0.25">
      <c r="A11" s="54" t="s">
        <v>30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</row>
    <row r="12" spans="1:16" ht="23.45" customHeight="1" x14ac:dyDescent="0.25">
      <c r="A12" s="8"/>
      <c r="B12" s="57" t="s">
        <v>23</v>
      </c>
      <c r="C12" s="27"/>
      <c r="D12" s="2"/>
      <c r="E12" s="59"/>
      <c r="F12" s="59"/>
      <c r="G12" s="12"/>
      <c r="H12" s="59"/>
      <c r="I12" s="59"/>
      <c r="J12" s="59"/>
      <c r="K12" s="9"/>
      <c r="L12" s="16"/>
    </row>
    <row r="13" spans="1:16" ht="32.450000000000003" customHeight="1" x14ac:dyDescent="0.25">
      <c r="A13" s="8"/>
      <c r="B13" s="58"/>
      <c r="C13" s="28"/>
      <c r="D13" s="2"/>
      <c r="E13" s="60" t="s">
        <v>24</v>
      </c>
      <c r="F13" s="60"/>
      <c r="G13" s="12"/>
      <c r="H13" s="60" t="s">
        <v>25</v>
      </c>
      <c r="I13" s="60"/>
      <c r="J13" s="60"/>
      <c r="K13" s="9"/>
    </row>
    <row r="14" spans="1:16" ht="15.75" x14ac:dyDescent="0.25">
      <c r="A14" s="56"/>
      <c r="B14" s="56"/>
      <c r="C14" s="56"/>
      <c r="D14" s="56"/>
      <c r="E14" s="3"/>
      <c r="F14" s="4"/>
      <c r="G14" s="13"/>
      <c r="H14" s="14"/>
      <c r="I14" s="5"/>
      <c r="J14" s="5"/>
      <c r="K14" s="5"/>
      <c r="L14" s="5"/>
      <c r="M14" s="5"/>
      <c r="N14" s="5"/>
      <c r="O14" s="5"/>
    </row>
  </sheetData>
  <mergeCells count="22">
    <mergeCell ref="M1:O1"/>
    <mergeCell ref="A10:O10"/>
    <mergeCell ref="A14:D14"/>
    <mergeCell ref="A11:O11"/>
    <mergeCell ref="B12:B13"/>
    <mergeCell ref="E12:F12"/>
    <mergeCell ref="H12:J12"/>
    <mergeCell ref="E13:F13"/>
    <mergeCell ref="H13:J13"/>
    <mergeCell ref="A6:A7"/>
    <mergeCell ref="B6:B7"/>
    <mergeCell ref="D6:D7"/>
    <mergeCell ref="E6:E7"/>
    <mergeCell ref="F6:H6"/>
    <mergeCell ref="A2:O2"/>
    <mergeCell ref="A9:N9"/>
    <mergeCell ref="I6:K6"/>
    <mergeCell ref="L6:O6"/>
    <mergeCell ref="E3:O3"/>
    <mergeCell ref="E4:O4"/>
    <mergeCell ref="A5:O5"/>
    <mergeCell ref="C6:C7"/>
  </mergeCells>
  <pageMargins left="0.7" right="0.7" top="0.75" bottom="0.75" header="0.3" footer="0.3"/>
  <pageSetup paperSize="9" scale="6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Поставка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</dc:creator>
  <cp:lastModifiedBy>Пользователь</cp:lastModifiedBy>
  <cp:lastPrinted>2026-09-08T06:52:37Z</cp:lastPrinted>
  <dcterms:created xsi:type="dcterms:W3CDTF">2026-08-06T10:57:37Z</dcterms:created>
  <dcterms:modified xsi:type="dcterms:W3CDTF">2026-09-08T06:52:49Z</dcterms:modified>
</cp:coreProperties>
</file>