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9040" windowHeight="15720"/>
  </bookViews>
  <sheets>
    <sheet name="Лист1" sheetId="1" r:id="rId1"/>
  </sheet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12" i="1" l="1"/>
  <c r="AB12" i="1"/>
  <c r="AC12" i="1"/>
  <c r="AD12" i="1"/>
</calcChain>
</file>

<file path=xl/sharedStrings.xml><?xml version="1.0" encoding="utf-8"?>
<sst xmlns="http://schemas.openxmlformats.org/spreadsheetml/2006/main" count="92" uniqueCount="71">
  <si>
    <t xml:space="preserve"> </t>
  </si>
  <si>
    <t>Характеристики объекта закупки</t>
  </si>
  <si>
    <t>№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</si>
  <si>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</si>
  <si>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</si>
  <si>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</si>
  <si>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</si>
  <si>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</si>
  <si>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</si>
  <si>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</si>
  <si>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</si>
  <si>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</si>
  <si>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</si>
  <si>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</si>
  <si>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</si>
  <si>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</si>
  <si>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</si>
  <si>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</si>
  <si>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</si>
  <si>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</si>
  <si>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</si>
  <si>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</si>
  <si>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Средняя цена (руб.)</t>
  </si>
  <si>
    <t>Цена (руб.)</t>
  </si>
  <si>
    <t>1</t>
  </si>
  <si>
    <t>286,33 
Контракт в ЕИС №1770603393124000072</t>
  </si>
  <si>
    <t>285,00 
Контракт в ЕИС №2780239537025000040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</si>
  <si>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</si>
  <si>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</si>
  <si>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</si>
  <si>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</si>
  <si>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</si>
  <si>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</si>
  <si>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</si>
  <si>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</si>
  <si>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</si>
  <si>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</si>
  <si>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</si>
  <si>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</si>
  <si>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</si>
  <si>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</si>
  <si>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</si>
  <si>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</si>
  <si>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</si>
  <si>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Работник контрактной службы/контрактный управляющий:</t>
  </si>
  <si>
    <t>(должность)</t>
  </si>
  <si>
    <t xml:space="preserve">/ </t>
  </si>
  <si>
    <t>(подпись/расшифровка подписи)</t>
  </si>
  <si>
    <t>Обоснование начальной (максимальной) цены договора</t>
  </si>
  <si>
    <t>Используемый метод определения НМЦД с обоснованием:</t>
  </si>
  <si>
    <t>Метод сопоставимых рыночных цен (анализа рынка). Расчет выполнен в соответствии с разделом 10 Положения о закупке Заказчика. Использованы цены идентичных (однородных) услуг из трех исполненных контрактов, размещенных в ЕИС.</t>
  </si>
  <si>
    <t>РАСЧЕТ НМЦД</t>
  </si>
  <si>
    <t>НМЦД = V × (Ц1 + Ц2 + … + Цn) / n, где V — объем закупаемых услуг; n — количество источников ценовой информации; Цi — цена единицы услуги по i-му источнику.</t>
  </si>
  <si>
    <t>Наименование услуги</t>
  </si>
  <si>
    <t>ОКПД2</t>
  </si>
  <si>
    <t>Единица измерения</t>
  </si>
  <si>
    <t>Объем</t>
  </si>
  <si>
    <t>Расчетная НМЦД</t>
  </si>
  <si>
    <t>Оказание услуг по осуществлению контрольно-пропускного режима и охране здания</t>
  </si>
  <si>
    <t>80.10.12.200</t>
  </si>
  <si>
    <t>чел.-ч</t>
  </si>
  <si>
    <t>Установленная НМЦД:</t>
  </si>
  <si>
    <t>Дата подготовки обоснования НМЦД: 09.09.2026</t>
  </si>
  <si>
    <t>Источник 1</t>
  </si>
  <si>
    <t>Источник 2</t>
  </si>
  <si>
    <t>Источник 3</t>
  </si>
  <si>
    <t>Нименование объекта закупки</t>
  </si>
  <si>
    <t>288,55                        Контракт в ЕИС №3862200262525000018</t>
  </si>
  <si>
    <t>Расчетная рыночная стоимость 351 человеко-часа составляет 100 607,13 руб. В соответствии с пунктом 10.2.1 Положения о закупке НМЦД не должна превышать цену, рассчитанную методом сопоставимых рыночных цен. В связи с доведенными лимитами бюджетных обязательств на 2026 год и требованиями Бюджетного кодекса Российской Федерации (часть 2 статьи 72, часть 3 статьи 219) начальная максимальная ценадоговора снижена до 96 824,00 руб.</t>
  </si>
  <si>
    <t>Приложение №3 к извещению</t>
  </si>
  <si>
    <t>Характеристики объекта закупки указаны в техническом задание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</si>
</sst>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22" x14ac:knownFonts="1">
    <font>
      <sz val="11"/>
      <color theme="1"/>
      <name val="Calibri"/>
    </font>
    <font>
      <sz val="11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</font>
    <font>
      <sz val="16"/>
      <color rgb="FF000000"/>
      <name val="Times New Roman"/>
    </font>
    <font>
      <sz val="10"/>
      <color rgb="FF000000"/>
      <name val="Times New Roman"/>
    </font>
    <font>
      <sz val="10"/>
      <name val="Times New Roman"/>
    </font>
    <font>
      <sz val="10"/>
      <color rgb="FF000000"/>
      <name val="Calibri"/>
    </font>
    <font>
      <sz val="9"/>
      <color rgb="FF000000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indexed="12"/>
      <name val="Times New Roman"/>
    </font>
    <font>
      <sz val="10"/>
      <color indexed="12"/>
      <name val="Times New Roman"/>
    </font>
    <font>
      <sz val="12"/>
      <color rgb="FF000000"/>
      <name val="Times New Roman"/>
    </font>
    <font>
      <sz val="10"/>
      <color indexed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0"/>
  </cellStyleXfs>
  <cellXfs count="65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164" fontId="5" fillId="0" borderId="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top" wrapText="1"/>
    </xf>
    <xf numFmtId="2" fontId="1" fillId="0" borderId="1" xfId="0" applyNumberFormat="1" applyFont="1" applyFill="1" applyBorder="1" applyAlignment="1">
      <alignment vertical="top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center"/>
    </xf>
    <xf numFmtId="0" fontId="19" fillId="0" borderId="15" xfId="0" applyFont="1" applyFill="1" applyBorder="1" applyAlignment="1">
      <alignment horizontal="left"/>
    </xf>
    <xf numFmtId="0" fontId="6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top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4" fontId="18" fillId="0" borderId="15" xfId="0" applyNumberFormat="1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right" vertical="center" wrapText="1"/>
    </xf>
    <xf numFmtId="4" fontId="5" fillId="0" borderId="7" xfId="0" applyNumberFormat="1" applyFont="1" applyFill="1" applyBorder="1" applyAlignment="1">
      <alignment horizontal="right" vertical="center" wrapText="1"/>
    </xf>
    <xf numFmtId="4" fontId="5" fillId="0" borderId="8" xfId="0" applyNumberFormat="1" applyFont="1" applyFill="1" applyBorder="1" applyAlignment="1">
      <alignment horizontal="right" vertical="center" wrapText="1"/>
    </xf>
    <xf numFmtId="0" fontId="17" fillId="0" borderId="6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wrapText="1"/>
    </xf>
    <xf numFmtId="0" fontId="5" fillId="0" borderId="0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3" name="/xl/media/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4" name="/xl/media/image2.wm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5" name="/xl/media/image3.wm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order/notice/ea20/view/common-info.html?regNumber=0187300005825000312" TargetMode="External"/><Relationship Id="rId2" Type="http://schemas.openxmlformats.org/officeDocument/2006/relationships/hyperlink" Target="http://zakupki.gov.ru/epz/contract/contractCard/common-info.html?reestrNumber=2780239537025000040" TargetMode="External"/><Relationship Id="rId1" Type="http://schemas.openxmlformats.org/officeDocument/2006/relationships/hyperlink" Target="http://zakupki.gov.ru/epz/contract/contractCard/common-info.html?reestrNumber=1770603393124000072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tabSelected="1" topLeftCell="A16" workbookViewId="0">
      <selection activeCell="A18" sqref="A18:AD18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15.33203125" style="3" customWidth="1"/>
    <col min="5" max="5" width="17" style="3" customWidth="1"/>
    <col min="6" max="6" width="8.88671875" style="3" customWidth="1"/>
    <col min="7" max="9" width="22" style="9" customWidth="1"/>
    <col min="10" max="26" width="22" style="9" hidden="1" customWidth="1"/>
    <col min="27" max="27" width="20.5546875" style="9" customWidth="1"/>
    <col min="28" max="28" width="23" style="9" customWidth="1"/>
    <col min="29" max="29" width="15.109375" style="9" customWidth="1"/>
    <col min="30" max="30" width="27.6640625" style="3" customWidth="1"/>
    <col min="31" max="31" width="18.44140625" style="3" customWidth="1"/>
    <col min="32" max="1025" width="9.109375" style="3" customWidth="1"/>
    <col min="1026" max="16384" width="9" style="3"/>
  </cols>
  <sheetData>
    <row r="1" spans="1:32" ht="15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3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 t="s">
        <v>69</v>
      </c>
    </row>
    <row r="3" spans="1:32" ht="36" customHeight="1" x14ac:dyDescent="0.4">
      <c r="A3" s="63" t="s">
        <v>48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2" ht="15" customHeight="1" x14ac:dyDescent="0.3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3">
      <c r="A5" s="28" t="s">
        <v>66</v>
      </c>
      <c r="B5" s="28"/>
      <c r="C5" s="29" t="s">
        <v>58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2" ht="24.75" customHeight="1" x14ac:dyDescent="0.3">
      <c r="A6" s="25" t="s">
        <v>1</v>
      </c>
      <c r="B6" s="25"/>
      <c r="C6" s="26" t="s">
        <v>70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</row>
    <row r="7" spans="1:32" ht="42" customHeight="1" x14ac:dyDescent="0.3">
      <c r="A7" s="45" t="s">
        <v>49</v>
      </c>
      <c r="B7" s="25"/>
      <c r="C7" s="46" t="s">
        <v>50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1:32" ht="26.25" customHeight="1" x14ac:dyDescent="0.3">
      <c r="A8" s="47" t="s">
        <v>51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3"/>
    </row>
    <row r="9" spans="1:32" ht="68.25" customHeight="1" x14ac:dyDescent="0.3">
      <c r="A9" s="48" t="s">
        <v>52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</row>
    <row r="10" spans="1:32" ht="30" customHeight="1" x14ac:dyDescent="0.3">
      <c r="A10" s="31" t="s">
        <v>2</v>
      </c>
      <c r="B10" s="49" t="s">
        <v>53</v>
      </c>
      <c r="C10" s="31"/>
      <c r="D10" s="32" t="s">
        <v>54</v>
      </c>
      <c r="E10" s="49" t="s">
        <v>55</v>
      </c>
      <c r="F10" s="32" t="s">
        <v>56</v>
      </c>
      <c r="G10" s="5" t="s">
        <v>63</v>
      </c>
      <c r="H10" s="5" t="s">
        <v>64</v>
      </c>
      <c r="I10" s="5" t="s">
        <v>65</v>
      </c>
      <c r="J10" s="5" t="s">
        <v>3</v>
      </c>
      <c r="K10" s="5" t="s">
        <v>4</v>
      </c>
      <c r="L10" s="5" t="s">
        <v>5</v>
      </c>
      <c r="M10" s="5" t="s">
        <v>6</v>
      </c>
      <c r="N10" s="5" t="s">
        <v>7</v>
      </c>
      <c r="O10" s="5" t="s">
        <v>8</v>
      </c>
      <c r="P10" s="5" t="s">
        <v>9</v>
      </c>
      <c r="Q10" s="5" t="s">
        <v>10</v>
      </c>
      <c r="R10" s="5" t="s">
        <v>11</v>
      </c>
      <c r="S10" s="5" t="s">
        <v>12</v>
      </c>
      <c r="T10" s="5" t="s">
        <v>13</v>
      </c>
      <c r="U10" s="5" t="s">
        <v>14</v>
      </c>
      <c r="V10" s="5" t="s">
        <v>15</v>
      </c>
      <c r="W10" s="5" t="s">
        <v>16</v>
      </c>
      <c r="X10" s="5" t="s">
        <v>17</v>
      </c>
      <c r="Y10" s="5" t="s">
        <v>18</v>
      </c>
      <c r="Z10" s="5" t="s">
        <v>19</v>
      </c>
      <c r="AA10" s="6" t="s">
        <v>20</v>
      </c>
      <c r="AB10" s="6" t="s">
        <v>21</v>
      </c>
      <c r="AC10" s="32" t="s">
        <v>22</v>
      </c>
      <c r="AD10" s="50" t="s">
        <v>57</v>
      </c>
    </row>
    <row r="11" spans="1:32" ht="45" customHeight="1" x14ac:dyDescent="0.3">
      <c r="A11" s="31"/>
      <c r="B11" s="31"/>
      <c r="C11" s="31"/>
      <c r="D11" s="32"/>
      <c r="E11" s="31"/>
      <c r="F11" s="32"/>
      <c r="G11" s="5" t="s">
        <v>23</v>
      </c>
      <c r="H11" s="5" t="s">
        <v>23</v>
      </c>
      <c r="I11" s="5" t="s">
        <v>23</v>
      </c>
      <c r="J11" s="5" t="s">
        <v>23</v>
      </c>
      <c r="K11" s="5" t="s">
        <v>23</v>
      </c>
      <c r="L11" s="5" t="s">
        <v>23</v>
      </c>
      <c r="M11" s="5" t="s">
        <v>23</v>
      </c>
      <c r="N11" s="5" t="s">
        <v>23</v>
      </c>
      <c r="O11" s="5" t="s">
        <v>23</v>
      </c>
      <c r="P11" s="5" t="s">
        <v>23</v>
      </c>
      <c r="Q11" s="5" t="s">
        <v>23</v>
      </c>
      <c r="R11" s="5" t="s">
        <v>23</v>
      </c>
      <c r="S11" s="5" t="s">
        <v>23</v>
      </c>
      <c r="T11" s="5" t="s">
        <v>23</v>
      </c>
      <c r="U11" s="5" t="s">
        <v>23</v>
      </c>
      <c r="V11" s="5" t="s">
        <v>23</v>
      </c>
      <c r="W11" s="5" t="s">
        <v>23</v>
      </c>
      <c r="X11" s="5" t="s">
        <v>23</v>
      </c>
      <c r="Y11" s="5" t="s">
        <v>23</v>
      </c>
      <c r="Z11" s="5" t="s">
        <v>23</v>
      </c>
      <c r="AA11" s="7"/>
      <c r="AB11" s="7"/>
      <c r="AC11" s="32"/>
      <c r="AD11" s="8"/>
    </row>
    <row r="12" spans="1:32" ht="52.5" customHeight="1" x14ac:dyDescent="0.3">
      <c r="A12" s="20" t="s">
        <v>24</v>
      </c>
      <c r="B12" s="49" t="s">
        <v>58</v>
      </c>
      <c r="C12" s="31"/>
      <c r="D12" s="6" t="s">
        <v>59</v>
      </c>
      <c r="E12" s="51" t="s">
        <v>60</v>
      </c>
      <c r="F12" s="52">
        <v>351</v>
      </c>
      <c r="G12" s="53" t="s">
        <v>25</v>
      </c>
      <c r="H12" s="54" t="s">
        <v>26</v>
      </c>
      <c r="I12" s="55" t="s">
        <v>67</v>
      </c>
      <c r="J12" s="5" t="s">
        <v>27</v>
      </c>
      <c r="K12" s="5" t="s">
        <v>28</v>
      </c>
      <c r="L12" s="5" t="s">
        <v>29</v>
      </c>
      <c r="M12" s="5" t="s">
        <v>30</v>
      </c>
      <c r="N12" s="5" t="s">
        <v>31</v>
      </c>
      <c r="O12" s="5" t="s">
        <v>32</v>
      </c>
      <c r="P12" s="5" t="s">
        <v>33</v>
      </c>
      <c r="Q12" s="5" t="s">
        <v>34</v>
      </c>
      <c r="R12" s="5" t="s">
        <v>35</v>
      </c>
      <c r="S12" s="5" t="s">
        <v>36</v>
      </c>
      <c r="T12" s="5" t="s">
        <v>37</v>
      </c>
      <c r="U12" s="5" t="s">
        <v>38</v>
      </c>
      <c r="V12" s="5" t="s">
        <v>39</v>
      </c>
      <c r="W12" s="5" t="s">
        <v>40</v>
      </c>
      <c r="X12" s="5" t="s">
        <v>41</v>
      </c>
      <c r="Y12" s="5" t="s">
        <v>42</v>
      </c>
      <c r="Z12" s="5" t="s">
        <v>43</v>
      </c>
      <c r="AA12" s="56">
        <f>SQRT(((SUM((POWER(286.33-AC12,2)),(POWER(285-AC12,2)),(POWER(288.55-AC12,2)))/(COLUMNS(G12:I12)-1))))</f>
        <v>1.7935021605785777</v>
      </c>
      <c r="AB12" s="57">
        <f>AA12/AC12*100</f>
        <v>0.62572032256866961</v>
      </c>
      <c r="AC12" s="58">
        <f>ROUND(AVERAGE(286.33,285,288.55),2)</f>
        <v>286.63</v>
      </c>
      <c r="AD12" s="58">
        <f>ROUND(F12*AC12,2)</f>
        <v>100607.13</v>
      </c>
      <c r="AE12" s="9"/>
      <c r="AF12" s="9"/>
    </row>
    <row r="13" spans="1:32" x14ac:dyDescent="0.3">
      <c r="A13" s="59" t="s">
        <v>61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1"/>
      <c r="AD13" s="58">
        <v>96824</v>
      </c>
    </row>
    <row r="14" spans="1:32" ht="39" customHeight="1" x14ac:dyDescent="0.3">
      <c r="A14" s="62" t="s">
        <v>68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6"/>
    </row>
    <row r="15" spans="1:32" ht="15" customHeight="1" x14ac:dyDescent="0.3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</row>
    <row r="16" spans="1:32" ht="15" customHeight="1" x14ac:dyDescent="0.3"/>
    <row r="17" spans="1:30" ht="15" customHeight="1" x14ac:dyDescent="0.3">
      <c r="A17" s="64" t="s">
        <v>62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</row>
    <row r="18" spans="1:30" ht="15" customHeight="1" x14ac:dyDescent="0.3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</row>
    <row r="19" spans="1:30" x14ac:dyDescent="0.3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</row>
    <row r="20" spans="1:30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x14ac:dyDescent="0.3">
      <c r="A21" s="39" t="s">
        <v>44</v>
      </c>
      <c r="B21" s="40"/>
      <c r="C21" s="40"/>
      <c r="D21" s="40"/>
      <c r="E21" s="10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3">
      <c r="A22" s="41"/>
      <c r="B22" s="42"/>
      <c r="C22" s="42"/>
      <c r="D22" s="42"/>
      <c r="E22" s="11"/>
      <c r="F22" s="1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3">
      <c r="A23" s="43" t="s">
        <v>45</v>
      </c>
      <c r="B23" s="44"/>
      <c r="C23" s="44"/>
      <c r="D23" s="44"/>
      <c r="E23" s="13"/>
      <c r="F23" s="1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3">
      <c r="A24" s="41" t="s">
        <v>46</v>
      </c>
      <c r="B24" s="42"/>
      <c r="C24" s="42"/>
      <c r="D24" s="42"/>
      <c r="E24" s="14"/>
      <c r="F24" s="1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5.6" x14ac:dyDescent="0.3">
      <c r="A25" s="33" t="s">
        <v>47</v>
      </c>
      <c r="B25" s="34"/>
      <c r="C25" s="34"/>
      <c r="D25" s="34"/>
      <c r="E25" s="15"/>
      <c r="F25" s="16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3"/>
      <c r="AB25" s="3"/>
      <c r="AC25" s="3"/>
    </row>
    <row r="26" spans="1:30" ht="15.6" x14ac:dyDescent="0.3">
      <c r="A26" s="18"/>
      <c r="B26" s="18"/>
      <c r="C26" s="18"/>
      <c r="D26" s="18"/>
      <c r="E26" s="18"/>
      <c r="F26" s="16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3"/>
      <c r="AB26" s="3"/>
      <c r="AC26" s="3"/>
    </row>
    <row r="27" spans="1:30" ht="15.6" x14ac:dyDescent="0.3">
      <c r="A27" s="19" t="s">
        <v>0</v>
      </c>
    </row>
  </sheetData>
  <mergeCells count="27">
    <mergeCell ref="A25:D25"/>
    <mergeCell ref="B12:C12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13:AC13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5:B5"/>
    <mergeCell ref="C5:AD5"/>
  </mergeCells>
  <hyperlinks>
    <hyperlink ref="G12" r:id="rId1"/>
    <hyperlink ref="H12" r:id="rId2"/>
    <hyperlink ref="I12" r:id="rId3" display="288,55 _x000a_Заключенный контракт по закупке ЕИС №0187300005825000312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User</cp:lastModifiedBy>
  <dcterms:created xsi:type="dcterms:W3CDTF">2026-09-09T06:08:41Z</dcterms:created>
  <dcterms:modified xsi:type="dcterms:W3CDTF">2026-09-10T05:40:02Z</dcterms:modified>
</cp:coreProperties>
</file>