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31565828-D03F-4360-9114-E4D0E7C9BE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 refMode="R1C1"/>
</workbook>
</file>

<file path=xl/calcChain.xml><?xml version="1.0" encoding="utf-8"?>
<calcChain xmlns="http://schemas.openxmlformats.org/spreadsheetml/2006/main">
  <c r="K4" i="1" l="1"/>
  <c r="J4" i="1"/>
  <c r="M4" i="1" s="1"/>
  <c r="I4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J18" i="1"/>
  <c r="J19" i="1"/>
  <c r="M19" i="1" s="1"/>
  <c r="J20" i="1"/>
  <c r="M20" i="1" s="1"/>
  <c r="J21" i="1"/>
  <c r="M21" i="1" s="1"/>
  <c r="J22" i="1"/>
  <c r="M22" i="1" s="1"/>
  <c r="J23" i="1"/>
  <c r="M23" i="1" s="1"/>
  <c r="J24" i="1"/>
  <c r="M24" i="1" s="1"/>
  <c r="J25" i="1"/>
  <c r="M25" i="1" s="1"/>
  <c r="J26" i="1"/>
  <c r="M26" i="1" s="1"/>
  <c r="J27" i="1"/>
  <c r="M27" i="1" s="1"/>
  <c r="J28" i="1"/>
  <c r="M28" i="1" s="1"/>
  <c r="J29" i="1"/>
  <c r="M29" i="1" s="1"/>
  <c r="J30" i="1"/>
  <c r="M30" i="1" s="1"/>
  <c r="J31" i="1"/>
  <c r="M31" i="1" s="1"/>
  <c r="J32" i="1"/>
  <c r="M32" i="1" s="1"/>
  <c r="J33" i="1"/>
  <c r="M33" i="1" s="1"/>
  <c r="J34" i="1"/>
  <c r="M34" i="1" s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L4" i="1" l="1"/>
  <c r="L30" i="1"/>
  <c r="L26" i="1"/>
  <c r="L22" i="1"/>
  <c r="L33" i="1"/>
  <c r="L29" i="1"/>
  <c r="L25" i="1"/>
  <c r="L21" i="1"/>
  <c r="L32" i="1"/>
  <c r="L28" i="1"/>
  <c r="L24" i="1"/>
  <c r="L20" i="1"/>
  <c r="L31" i="1"/>
  <c r="L27" i="1"/>
  <c r="L23" i="1"/>
  <c r="L19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K12" i="1" l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K18" i="1"/>
  <c r="L18" i="1" s="1"/>
  <c r="L34" i="1"/>
  <c r="J12" i="1" l="1"/>
  <c r="M12" i="1" s="1"/>
  <c r="J13" i="1"/>
  <c r="M13" i="1" s="1"/>
  <c r="J14" i="1"/>
  <c r="M14" i="1" s="1"/>
  <c r="J15" i="1"/>
  <c r="M15" i="1" s="1"/>
  <c r="J16" i="1"/>
  <c r="M16" i="1" s="1"/>
  <c r="J17" i="1"/>
  <c r="M17" i="1" s="1"/>
  <c r="M18" i="1"/>
  <c r="K5" i="1"/>
  <c r="L5" i="1" s="1"/>
  <c r="K6" i="1"/>
  <c r="L6" i="1" s="1"/>
  <c r="K7" i="1"/>
  <c r="L7" i="1" s="1"/>
  <c r="K8" i="1"/>
  <c r="L8" i="1" s="1"/>
  <c r="K9" i="1"/>
  <c r="L9" i="1" s="1"/>
  <c r="K10" i="1"/>
  <c r="L10" i="1" s="1"/>
  <c r="K11" i="1"/>
  <c r="L11" i="1" s="1"/>
  <c r="J5" i="1"/>
  <c r="M5" i="1" s="1"/>
  <c r="J6" i="1"/>
  <c r="M6" i="1" s="1"/>
  <c r="J7" i="1"/>
  <c r="M7" i="1" s="1"/>
  <c r="J8" i="1"/>
  <c r="M8" i="1" s="1"/>
  <c r="J9" i="1"/>
  <c r="M9" i="1" s="1"/>
  <c r="J10" i="1"/>
  <c r="M10" i="1" s="1"/>
  <c r="J11" i="1"/>
  <c r="M11" i="1" s="1"/>
  <c r="M35" i="1" l="1"/>
</calcChain>
</file>

<file path=xl/sharedStrings.xml><?xml version="1.0" encoding="utf-8"?>
<sst xmlns="http://schemas.openxmlformats.org/spreadsheetml/2006/main" count="88" uniqueCount="50">
  <si>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</si>
  <si>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</si>
  <si>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</si>
  <si>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</si>
  <si>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</si>
  <si>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</si>
  <si>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Приложение 4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</si>
  <si>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</si>
  <si>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</si>
  <si>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</si>
  <si>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</si>
  <si>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</si>
  <si>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</si>
  <si>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</si>
  <si>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</si>
  <si>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</si>
  <si>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ИТОГО</t>
  </si>
  <si>
    <t>Средняя арифметическая цена за единицу</t>
  </si>
  <si>
    <t>Расчет начальной (максимальной) цены договора произведен путем сложения начальных (максимальных) цен по позициям.</t>
  </si>
  <si>
    <t>месяц</t>
  </si>
  <si>
    <t xml:space="preserve">Лифт пассажирский грузоподъемность 500кг, 4 остановки </t>
  </si>
  <si>
    <t>Комплекс лифтовой диспетчерской системы связи, круглосуточно</t>
  </si>
  <si>
    <t>Комплекс лифтовой связи ЛДСС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</si>
  <si>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</si>
  <si>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t>№ п/п</t>
  </si>
  <si>
    <t>Источник 1
Исх. № 3864 от 03.08.2026
Вх. № 2031 от 04.08.2026</t>
  </si>
  <si>
    <t>Лифт пассажирский грузоподъемность 400кг, 3 остановки</t>
  </si>
  <si>
    <t>Лифт пассажирский грузоподъемность 630кг, 10 остановок</t>
  </si>
  <si>
    <t>Лифт пассажирский
Грузоподъемность 630кг, 5 остановок</t>
  </si>
  <si>
    <t>Лифт пассажирский больничный
Грузоподъемность 1600кг, 5 остановок</t>
  </si>
  <si>
    <t>Лифт пассажирский 
Грузоподъемность 1000кг, 3 остановки</t>
  </si>
  <si>
    <t>Лифт пассажирский
Грузоподъемность 630кг, 2 остановки</t>
  </si>
  <si>
    <t>Лифт пассажирский
Грузоподъемность 630кг, 3 остановки</t>
  </si>
  <si>
    <t>Лифт пассажирский больничный
Грузоподъемность 1275 кг, 3 остановки</t>
  </si>
  <si>
    <t>Лифт пассажирский
грузоподъемность 450 кг, 10 остановок</t>
  </si>
  <si>
    <t>Лифт пассажирский больничный грузоподъемность 1275кг, 10остановок</t>
  </si>
  <si>
    <t>Лифт пассажирский
Грузоподъемность 1000кг, 2 остановки</t>
  </si>
  <si>
    <t>Лифт пассажирский
грузоподъемность 1000 кг, 2 остановки</t>
  </si>
  <si>
    <t>Лифт пассажирский грузоподъемность 630кг, 4 остановки</t>
  </si>
  <si>
    <t>Лифт пассажирский грузоподъемность 630кг 4 остановки</t>
  </si>
  <si>
    <t>Лифт пассажирский грузоподъемность 400кг, 5 остановок</t>
  </si>
  <si>
    <t>Лифт пассажирский грузоподъемность 450кг, 10 остановок</t>
  </si>
  <si>
    <t>Лифт малый грузовой грузоподъемность 100кг, 2остановки</t>
  </si>
  <si>
    <t>Лифт малый грузовой грузоподъемность 100кг, 4 остановки</t>
  </si>
  <si>
    <t>Лифт малый грузовой грузоподъемность 100кг, 5 остановок</t>
  </si>
  <si>
    <t>Лифт пассажирский
Грузоподъемность 630 кг, 5 остановок</t>
  </si>
  <si>
    <t>Источник 2
Исх. № 3865  от 03.08.2026
Вх. № 2032 от 04.08.2026</t>
  </si>
  <si>
    <t>Источник 3
 Исх. № 3866 от 03.08.2026
Вх. № 2033 от 04.08.2026</t>
  </si>
  <si>
    <t xml:space="preserve">https://zakupki.gov.ru/epz/contractfz223/card/contract-info.html?reestrNumber=56658463168250008060000 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</si>
  <si>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№ЗКП-2026-009505 от 04.08.20265 г. На дату окончания подачи предложений не было подано ни одного коммерческого предложения. 3) Осуществлен поиск ценовой информации в ЕИС в реестре договоров, заключенных заказчиками по результатам закупки в соответствии с Федеральным законом № 223-ФЗ.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</si>
</sst>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0" xfId="0" applyNumberFormat="1" applyFont="1"/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2" fillId="0" borderId="6" xfId="0" applyFont="1" applyBorder="1" applyAlignment="1">
      <alignment horizontal="left" wrapText="1"/>
    </xf>
    <xf numFmtId="0" fontId="8" fillId="0" borderId="2" xfId="4" applyBorder="1" applyAlignment="1">
      <alignment horizontal="center" vertical="center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contractfz223/card/contract-info.html?reestrNumber=5665846316825000806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topLeftCell="A20" zoomScale="90" zoomScaleNormal="90" workbookViewId="0">
      <selection activeCell="U33" sqref="U33"/>
    </sheetView>
  </sheetViews>
  <sheetFormatPr defaultRowHeight="12.75" x14ac:dyDescent="0.2"/>
  <cols>
    <col min="1" max="1" width="5.42578125" style="1" customWidth="1"/>
    <col min="2" max="2" width="44.5703125" style="1" customWidth="1"/>
    <col min="3" max="3" width="7.28515625" style="1" customWidth="1"/>
    <col min="4" max="4" width="7.42578125" style="1" customWidth="1"/>
    <col min="5" max="5" width="16.5703125" style="5" customWidth="1"/>
    <col min="6" max="7" width="15.42578125" style="5" customWidth="1"/>
    <col min="8" max="9" width="14.7109375" style="5" customWidth="1"/>
    <col min="10" max="10" width="14.28515625" style="1" customWidth="1"/>
    <col min="11" max="11" width="12" style="1" customWidth="1"/>
    <col min="12" max="12" width="12.7109375" style="1" customWidth="1"/>
    <col min="13" max="13" width="17.2851562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3" ht="29.2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 t="s">
        <v>6</v>
      </c>
      <c r="M1" s="20"/>
    </row>
    <row r="2" spans="1:13" ht="37.5" customHeight="1" x14ac:dyDescent="0.2">
      <c r="A2" s="24" t="s">
        <v>24</v>
      </c>
      <c r="B2" s="24" t="s">
        <v>13</v>
      </c>
      <c r="C2" s="24" t="s">
        <v>1</v>
      </c>
      <c r="D2" s="24" t="s">
        <v>2</v>
      </c>
      <c r="E2" s="21" t="s">
        <v>5</v>
      </c>
      <c r="F2" s="22"/>
      <c r="G2" s="22"/>
      <c r="H2" s="23"/>
      <c r="I2" s="24" t="s">
        <v>17</v>
      </c>
      <c r="J2" s="24" t="s">
        <v>14</v>
      </c>
      <c r="K2" s="24" t="s">
        <v>3</v>
      </c>
      <c r="L2" s="24" t="s">
        <v>4</v>
      </c>
      <c r="M2" s="24" t="s">
        <v>15</v>
      </c>
    </row>
    <row r="3" spans="1:13" ht="71.25" customHeight="1" x14ac:dyDescent="0.2">
      <c r="A3" s="26"/>
      <c r="B3" s="26"/>
      <c r="C3" s="26"/>
      <c r="D3" s="26"/>
      <c r="E3" s="6" t="s">
        <v>25</v>
      </c>
      <c r="F3" s="6" t="s">
        <v>46</v>
      </c>
      <c r="G3" s="6" t="s">
        <v>47</v>
      </c>
      <c r="H3" s="32" t="s">
        <v>48</v>
      </c>
      <c r="I3" s="27"/>
      <c r="J3" s="25"/>
      <c r="K3" s="25"/>
      <c r="L3" s="25"/>
      <c r="M3" s="25"/>
    </row>
    <row r="4" spans="1:13" ht="26.25" customHeight="1" x14ac:dyDescent="0.2">
      <c r="A4" s="11">
        <v>1</v>
      </c>
      <c r="B4" s="15" t="s">
        <v>20</v>
      </c>
      <c r="C4" s="12" t="s">
        <v>19</v>
      </c>
      <c r="D4" s="3">
        <v>12</v>
      </c>
      <c r="E4" s="2">
        <v>6300</v>
      </c>
      <c r="F4" s="2">
        <v>6500</v>
      </c>
      <c r="G4" s="2">
        <v>6750</v>
      </c>
      <c r="H4" s="2">
        <v>6000</v>
      </c>
      <c r="I4" s="2">
        <f>ROUND((AVERAGE(E4:H4)),2)</f>
        <v>6387.5</v>
      </c>
      <c r="J4" s="2">
        <f>ROUND((MIN(E4:H4)),2)</f>
        <v>6000</v>
      </c>
      <c r="K4" s="13">
        <f>_xlfn.STDEV.S(E4:H4)</f>
        <v>317.21443851123803</v>
      </c>
      <c r="L4" s="14">
        <f>K4*100/I4</f>
        <v>4.9661751626025525</v>
      </c>
      <c r="M4" s="2">
        <f>ROUND((J4*D4),2)</f>
        <v>72000</v>
      </c>
    </row>
    <row r="5" spans="1:13" ht="26.25" customHeight="1" x14ac:dyDescent="0.2">
      <c r="A5" s="7">
        <v>2</v>
      </c>
      <c r="B5" s="16" t="s">
        <v>28</v>
      </c>
      <c r="C5" s="2" t="s">
        <v>19</v>
      </c>
      <c r="D5" s="3">
        <v>12</v>
      </c>
      <c r="E5" s="2">
        <v>6300</v>
      </c>
      <c r="F5" s="2">
        <v>6500</v>
      </c>
      <c r="G5" s="2">
        <v>6750</v>
      </c>
      <c r="H5" s="2">
        <v>6000</v>
      </c>
      <c r="I5" s="8">
        <f t="shared" ref="I5:I34" si="0">ROUND((AVERAGE(E5:H5)),2)</f>
        <v>6387.5</v>
      </c>
      <c r="J5" s="8">
        <f t="shared" ref="J5:J34" si="1">ROUND((MIN(E5:H5)),2)</f>
        <v>6000</v>
      </c>
      <c r="K5" s="9">
        <f t="shared" ref="K5:K34" si="2">_xlfn.STDEV.S(E5:H5)</f>
        <v>317.21443851123803</v>
      </c>
      <c r="L5" s="10">
        <f t="shared" ref="L5:L34" si="3">K5*100/I5</f>
        <v>4.9661751626025525</v>
      </c>
      <c r="M5" s="8">
        <f t="shared" ref="M5:M34" si="4">ROUND((J5*D5),2)</f>
        <v>72000</v>
      </c>
    </row>
    <row r="6" spans="1:13" ht="25.5" x14ac:dyDescent="0.2">
      <c r="A6" s="11">
        <v>3</v>
      </c>
      <c r="B6" s="15" t="s">
        <v>28</v>
      </c>
      <c r="C6" s="2" t="s">
        <v>19</v>
      </c>
      <c r="D6" s="3">
        <v>12</v>
      </c>
      <c r="E6" s="2">
        <v>6300</v>
      </c>
      <c r="F6" s="2">
        <v>6500</v>
      </c>
      <c r="G6" s="2">
        <v>6750</v>
      </c>
      <c r="H6" s="2">
        <v>6000</v>
      </c>
      <c r="I6" s="8">
        <f t="shared" si="0"/>
        <v>6387.5</v>
      </c>
      <c r="J6" s="8">
        <f t="shared" si="1"/>
        <v>6000</v>
      </c>
      <c r="K6" s="9">
        <f t="shared" si="2"/>
        <v>317.21443851123803</v>
      </c>
      <c r="L6" s="10">
        <f t="shared" si="3"/>
        <v>4.9661751626025525</v>
      </c>
      <c r="M6" s="8">
        <f t="shared" si="4"/>
        <v>72000</v>
      </c>
    </row>
    <row r="7" spans="1:13" ht="25.5" x14ac:dyDescent="0.2">
      <c r="A7" s="7">
        <v>4</v>
      </c>
      <c r="B7" s="15" t="s">
        <v>45</v>
      </c>
      <c r="C7" s="2" t="s">
        <v>19</v>
      </c>
      <c r="D7" s="3">
        <v>12</v>
      </c>
      <c r="E7" s="2">
        <v>6300</v>
      </c>
      <c r="F7" s="2">
        <v>6500</v>
      </c>
      <c r="G7" s="2">
        <v>6750</v>
      </c>
      <c r="H7" s="2">
        <v>6000</v>
      </c>
      <c r="I7" s="8">
        <f t="shared" si="0"/>
        <v>6387.5</v>
      </c>
      <c r="J7" s="8">
        <f t="shared" si="1"/>
        <v>6000</v>
      </c>
      <c r="K7" s="9">
        <f t="shared" si="2"/>
        <v>317.21443851123803</v>
      </c>
      <c r="L7" s="10">
        <f t="shared" si="3"/>
        <v>4.9661751626025525</v>
      </c>
      <c r="M7" s="8">
        <f t="shared" si="4"/>
        <v>72000</v>
      </c>
    </row>
    <row r="8" spans="1:13" ht="25.5" x14ac:dyDescent="0.2">
      <c r="A8" s="11">
        <v>5</v>
      </c>
      <c r="B8" s="15" t="s">
        <v>28</v>
      </c>
      <c r="C8" s="2" t="s">
        <v>19</v>
      </c>
      <c r="D8" s="3">
        <v>12</v>
      </c>
      <c r="E8" s="2">
        <v>6300</v>
      </c>
      <c r="F8" s="2">
        <v>6500</v>
      </c>
      <c r="G8" s="2">
        <v>6750</v>
      </c>
      <c r="H8" s="2">
        <v>6000</v>
      </c>
      <c r="I8" s="8">
        <f t="shared" si="0"/>
        <v>6387.5</v>
      </c>
      <c r="J8" s="8">
        <f t="shared" si="1"/>
        <v>6000</v>
      </c>
      <c r="K8" s="9">
        <f t="shared" si="2"/>
        <v>317.21443851123803</v>
      </c>
      <c r="L8" s="10">
        <f t="shared" si="3"/>
        <v>4.9661751626025525</v>
      </c>
      <c r="M8" s="8">
        <f t="shared" si="4"/>
        <v>72000</v>
      </c>
    </row>
    <row r="9" spans="1:13" ht="25.5" x14ac:dyDescent="0.2">
      <c r="A9" s="7">
        <v>6</v>
      </c>
      <c r="B9" s="15" t="s">
        <v>28</v>
      </c>
      <c r="C9" s="2" t="s">
        <v>19</v>
      </c>
      <c r="D9" s="3">
        <v>12</v>
      </c>
      <c r="E9" s="2">
        <v>6300</v>
      </c>
      <c r="F9" s="2">
        <v>6500</v>
      </c>
      <c r="G9" s="2">
        <v>6750</v>
      </c>
      <c r="H9" s="2">
        <v>6000</v>
      </c>
      <c r="I9" s="8">
        <f t="shared" si="0"/>
        <v>6387.5</v>
      </c>
      <c r="J9" s="8">
        <f t="shared" si="1"/>
        <v>6000</v>
      </c>
      <c r="K9" s="9">
        <f t="shared" si="2"/>
        <v>317.21443851123803</v>
      </c>
      <c r="L9" s="10">
        <f t="shared" si="3"/>
        <v>4.9661751626025525</v>
      </c>
      <c r="M9" s="8">
        <f t="shared" si="4"/>
        <v>72000</v>
      </c>
    </row>
    <row r="10" spans="1:13" ht="26.25" customHeight="1" x14ac:dyDescent="0.2">
      <c r="A10" s="11">
        <v>7</v>
      </c>
      <c r="B10" s="15" t="s">
        <v>28</v>
      </c>
      <c r="C10" s="2" t="s">
        <v>19</v>
      </c>
      <c r="D10" s="3">
        <v>12</v>
      </c>
      <c r="E10" s="2">
        <v>6300</v>
      </c>
      <c r="F10" s="2">
        <v>6500</v>
      </c>
      <c r="G10" s="2">
        <v>6750</v>
      </c>
      <c r="H10" s="2">
        <v>6000</v>
      </c>
      <c r="I10" s="8">
        <f t="shared" si="0"/>
        <v>6387.5</v>
      </c>
      <c r="J10" s="8">
        <f t="shared" si="1"/>
        <v>6000</v>
      </c>
      <c r="K10" s="9">
        <f t="shared" si="2"/>
        <v>317.21443851123803</v>
      </c>
      <c r="L10" s="10">
        <f t="shared" si="3"/>
        <v>4.9661751626025525</v>
      </c>
      <c r="M10" s="8">
        <f t="shared" si="4"/>
        <v>72000</v>
      </c>
    </row>
    <row r="11" spans="1:13" ht="26.25" customHeight="1" x14ac:dyDescent="0.2">
      <c r="A11" s="7">
        <v>8</v>
      </c>
      <c r="B11" s="15" t="s">
        <v>29</v>
      </c>
      <c r="C11" s="2" t="s">
        <v>19</v>
      </c>
      <c r="D11" s="3">
        <v>12</v>
      </c>
      <c r="E11" s="2">
        <v>6300</v>
      </c>
      <c r="F11" s="2">
        <v>6500</v>
      </c>
      <c r="G11" s="2">
        <v>6750</v>
      </c>
      <c r="H11" s="2">
        <v>6000</v>
      </c>
      <c r="I11" s="8">
        <f t="shared" si="0"/>
        <v>6387.5</v>
      </c>
      <c r="J11" s="8">
        <f t="shared" si="1"/>
        <v>6000</v>
      </c>
      <c r="K11" s="9">
        <f t="shared" si="2"/>
        <v>317.21443851123803</v>
      </c>
      <c r="L11" s="10">
        <f t="shared" si="3"/>
        <v>4.9661751626025525</v>
      </c>
      <c r="M11" s="8">
        <f t="shared" si="4"/>
        <v>72000</v>
      </c>
    </row>
    <row r="12" spans="1:13" ht="25.5" x14ac:dyDescent="0.2">
      <c r="A12" s="11">
        <v>9</v>
      </c>
      <c r="B12" s="15" t="s">
        <v>29</v>
      </c>
      <c r="C12" s="2" t="s">
        <v>19</v>
      </c>
      <c r="D12" s="3">
        <v>12</v>
      </c>
      <c r="E12" s="2">
        <v>6300</v>
      </c>
      <c r="F12" s="2">
        <v>6500</v>
      </c>
      <c r="G12" s="2">
        <v>6750</v>
      </c>
      <c r="H12" s="2">
        <v>6000</v>
      </c>
      <c r="I12" s="8">
        <f t="shared" si="0"/>
        <v>6387.5</v>
      </c>
      <c r="J12" s="8">
        <f t="shared" si="1"/>
        <v>6000</v>
      </c>
      <c r="K12" s="9">
        <f t="shared" si="2"/>
        <v>317.21443851123803</v>
      </c>
      <c r="L12" s="10">
        <f t="shared" si="3"/>
        <v>4.9661751626025525</v>
      </c>
      <c r="M12" s="8">
        <f t="shared" si="4"/>
        <v>72000</v>
      </c>
    </row>
    <row r="13" spans="1:13" ht="25.5" x14ac:dyDescent="0.2">
      <c r="A13" s="7">
        <v>10</v>
      </c>
      <c r="B13" s="15" t="s">
        <v>30</v>
      </c>
      <c r="C13" s="2" t="s">
        <v>19</v>
      </c>
      <c r="D13" s="3">
        <v>12</v>
      </c>
      <c r="E13" s="2">
        <v>6300</v>
      </c>
      <c r="F13" s="2">
        <v>6500</v>
      </c>
      <c r="G13" s="2">
        <v>6750</v>
      </c>
      <c r="H13" s="2">
        <v>6000</v>
      </c>
      <c r="I13" s="8">
        <f t="shared" si="0"/>
        <v>6387.5</v>
      </c>
      <c r="J13" s="8">
        <f t="shared" si="1"/>
        <v>6000</v>
      </c>
      <c r="K13" s="9">
        <f t="shared" si="2"/>
        <v>317.21443851123803</v>
      </c>
      <c r="L13" s="10">
        <f t="shared" si="3"/>
        <v>4.9661751626025525</v>
      </c>
      <c r="M13" s="8">
        <f t="shared" si="4"/>
        <v>72000</v>
      </c>
    </row>
    <row r="14" spans="1:13" ht="25.5" x14ac:dyDescent="0.2">
      <c r="A14" s="11">
        <v>11</v>
      </c>
      <c r="B14" s="15" t="s">
        <v>31</v>
      </c>
      <c r="C14" s="2" t="s">
        <v>19</v>
      </c>
      <c r="D14" s="3">
        <v>12</v>
      </c>
      <c r="E14" s="2">
        <v>6300</v>
      </c>
      <c r="F14" s="2">
        <v>6500</v>
      </c>
      <c r="G14" s="2">
        <v>6750</v>
      </c>
      <c r="H14" s="2">
        <v>6000</v>
      </c>
      <c r="I14" s="8">
        <f t="shared" si="0"/>
        <v>6387.5</v>
      </c>
      <c r="J14" s="8">
        <f t="shared" si="1"/>
        <v>6000</v>
      </c>
      <c r="K14" s="9">
        <f t="shared" si="2"/>
        <v>317.21443851123803</v>
      </c>
      <c r="L14" s="10">
        <f t="shared" si="3"/>
        <v>4.9661751626025525</v>
      </c>
      <c r="M14" s="8">
        <f t="shared" si="4"/>
        <v>72000</v>
      </c>
    </row>
    <row r="15" spans="1:13" ht="25.5" x14ac:dyDescent="0.2">
      <c r="A15" s="7">
        <v>12</v>
      </c>
      <c r="B15" s="15" t="s">
        <v>31</v>
      </c>
      <c r="C15" s="2" t="s">
        <v>19</v>
      </c>
      <c r="D15" s="3">
        <v>12</v>
      </c>
      <c r="E15" s="2">
        <v>6300</v>
      </c>
      <c r="F15" s="2">
        <v>6500</v>
      </c>
      <c r="G15" s="2">
        <v>6750</v>
      </c>
      <c r="H15" s="2">
        <v>6000</v>
      </c>
      <c r="I15" s="8">
        <f t="shared" si="0"/>
        <v>6387.5</v>
      </c>
      <c r="J15" s="8">
        <f t="shared" si="1"/>
        <v>6000</v>
      </c>
      <c r="K15" s="9">
        <f t="shared" si="2"/>
        <v>317.21443851123803</v>
      </c>
      <c r="L15" s="10">
        <f t="shared" si="3"/>
        <v>4.9661751626025525</v>
      </c>
      <c r="M15" s="8">
        <f t="shared" si="4"/>
        <v>72000</v>
      </c>
    </row>
    <row r="16" spans="1:13" ht="25.5" x14ac:dyDescent="0.2">
      <c r="A16" s="11">
        <v>13</v>
      </c>
      <c r="B16" s="15" t="s">
        <v>32</v>
      </c>
      <c r="C16" s="2" t="s">
        <v>19</v>
      </c>
      <c r="D16" s="3">
        <v>12</v>
      </c>
      <c r="E16" s="2">
        <v>6300</v>
      </c>
      <c r="F16" s="2">
        <v>6500</v>
      </c>
      <c r="G16" s="2">
        <v>6750</v>
      </c>
      <c r="H16" s="2">
        <v>6000</v>
      </c>
      <c r="I16" s="8">
        <f t="shared" si="0"/>
        <v>6387.5</v>
      </c>
      <c r="J16" s="8">
        <f t="shared" si="1"/>
        <v>6000</v>
      </c>
      <c r="K16" s="9">
        <f t="shared" si="2"/>
        <v>317.21443851123803</v>
      </c>
      <c r="L16" s="10">
        <f t="shared" si="3"/>
        <v>4.9661751626025525</v>
      </c>
      <c r="M16" s="8">
        <f t="shared" si="4"/>
        <v>72000</v>
      </c>
    </row>
    <row r="17" spans="1:13" ht="25.5" x14ac:dyDescent="0.2">
      <c r="A17" s="7">
        <v>14</v>
      </c>
      <c r="B17" s="15" t="s">
        <v>33</v>
      </c>
      <c r="C17" s="2" t="s">
        <v>19</v>
      </c>
      <c r="D17" s="3">
        <v>12</v>
      </c>
      <c r="E17" s="2">
        <v>6300</v>
      </c>
      <c r="F17" s="2">
        <v>6500</v>
      </c>
      <c r="G17" s="2">
        <v>6750</v>
      </c>
      <c r="H17" s="2">
        <v>6000</v>
      </c>
      <c r="I17" s="8">
        <f t="shared" si="0"/>
        <v>6387.5</v>
      </c>
      <c r="J17" s="8">
        <f t="shared" si="1"/>
        <v>6000</v>
      </c>
      <c r="K17" s="9">
        <f t="shared" si="2"/>
        <v>317.21443851123803</v>
      </c>
      <c r="L17" s="10">
        <f t="shared" si="3"/>
        <v>4.9661751626025525</v>
      </c>
      <c r="M17" s="8">
        <f t="shared" si="4"/>
        <v>72000</v>
      </c>
    </row>
    <row r="18" spans="1:13" ht="25.5" x14ac:dyDescent="0.2">
      <c r="A18" s="11">
        <v>15</v>
      </c>
      <c r="B18" s="15" t="s">
        <v>26</v>
      </c>
      <c r="C18" s="2" t="s">
        <v>19</v>
      </c>
      <c r="D18" s="3">
        <v>12</v>
      </c>
      <c r="E18" s="2">
        <v>6300</v>
      </c>
      <c r="F18" s="2">
        <v>6500</v>
      </c>
      <c r="G18" s="2">
        <v>6750</v>
      </c>
      <c r="H18" s="2">
        <v>6000</v>
      </c>
      <c r="I18" s="8">
        <f t="shared" si="0"/>
        <v>6387.5</v>
      </c>
      <c r="J18" s="8">
        <f t="shared" si="1"/>
        <v>6000</v>
      </c>
      <c r="K18" s="9">
        <f t="shared" si="2"/>
        <v>317.21443851123803</v>
      </c>
      <c r="L18" s="10">
        <f t="shared" si="3"/>
        <v>4.9661751626025525</v>
      </c>
      <c r="M18" s="8">
        <f t="shared" si="4"/>
        <v>72000</v>
      </c>
    </row>
    <row r="19" spans="1:13" ht="25.5" x14ac:dyDescent="0.2">
      <c r="A19" s="7">
        <v>16</v>
      </c>
      <c r="B19" s="15" t="s">
        <v>26</v>
      </c>
      <c r="C19" s="2" t="s">
        <v>19</v>
      </c>
      <c r="D19" s="3">
        <v>12</v>
      </c>
      <c r="E19" s="2">
        <v>6300</v>
      </c>
      <c r="F19" s="2">
        <v>6500</v>
      </c>
      <c r="G19" s="2">
        <v>6750</v>
      </c>
      <c r="H19" s="2">
        <v>6000</v>
      </c>
      <c r="I19" s="8">
        <f t="shared" si="0"/>
        <v>6387.5</v>
      </c>
      <c r="J19" s="8">
        <f t="shared" si="1"/>
        <v>6000</v>
      </c>
      <c r="K19" s="9">
        <f t="shared" si="2"/>
        <v>317.21443851123803</v>
      </c>
      <c r="L19" s="10">
        <f t="shared" si="3"/>
        <v>4.9661751626025525</v>
      </c>
      <c r="M19" s="8">
        <f t="shared" si="4"/>
        <v>72000</v>
      </c>
    </row>
    <row r="20" spans="1:13" ht="25.5" x14ac:dyDescent="0.2">
      <c r="A20" s="11">
        <v>17</v>
      </c>
      <c r="B20" s="15" t="s">
        <v>27</v>
      </c>
      <c r="C20" s="2" t="s">
        <v>19</v>
      </c>
      <c r="D20" s="3">
        <v>12</v>
      </c>
      <c r="E20" s="2">
        <v>6300</v>
      </c>
      <c r="F20" s="2">
        <v>6500</v>
      </c>
      <c r="G20" s="2">
        <v>6750</v>
      </c>
      <c r="H20" s="2">
        <v>6000</v>
      </c>
      <c r="I20" s="8">
        <f t="shared" si="0"/>
        <v>6387.5</v>
      </c>
      <c r="J20" s="8">
        <f t="shared" si="1"/>
        <v>6000</v>
      </c>
      <c r="K20" s="9">
        <f t="shared" si="2"/>
        <v>317.21443851123803</v>
      </c>
      <c r="L20" s="10">
        <f t="shared" si="3"/>
        <v>4.9661751626025525</v>
      </c>
      <c r="M20" s="8">
        <f t="shared" si="4"/>
        <v>72000</v>
      </c>
    </row>
    <row r="21" spans="1:13" ht="25.5" x14ac:dyDescent="0.2">
      <c r="A21" s="7">
        <v>18</v>
      </c>
      <c r="B21" s="15" t="s">
        <v>34</v>
      </c>
      <c r="C21" s="2" t="s">
        <v>19</v>
      </c>
      <c r="D21" s="3">
        <v>12</v>
      </c>
      <c r="E21" s="2">
        <v>6300</v>
      </c>
      <c r="F21" s="2">
        <v>6500</v>
      </c>
      <c r="G21" s="2">
        <v>6750</v>
      </c>
      <c r="H21" s="2">
        <v>6000</v>
      </c>
      <c r="I21" s="8">
        <f t="shared" si="0"/>
        <v>6387.5</v>
      </c>
      <c r="J21" s="8">
        <f t="shared" si="1"/>
        <v>6000</v>
      </c>
      <c r="K21" s="9">
        <f t="shared" si="2"/>
        <v>317.21443851123803</v>
      </c>
      <c r="L21" s="10">
        <f t="shared" si="3"/>
        <v>4.9661751626025525</v>
      </c>
      <c r="M21" s="8">
        <f t="shared" si="4"/>
        <v>72000</v>
      </c>
    </row>
    <row r="22" spans="1:13" ht="25.5" x14ac:dyDescent="0.2">
      <c r="A22" s="11">
        <v>19</v>
      </c>
      <c r="B22" s="15" t="s">
        <v>35</v>
      </c>
      <c r="C22" s="2" t="s">
        <v>19</v>
      </c>
      <c r="D22" s="3">
        <v>12</v>
      </c>
      <c r="E22" s="2">
        <v>6300</v>
      </c>
      <c r="F22" s="2">
        <v>6500</v>
      </c>
      <c r="G22" s="2">
        <v>6750</v>
      </c>
      <c r="H22" s="2">
        <v>6000</v>
      </c>
      <c r="I22" s="8">
        <f t="shared" si="0"/>
        <v>6387.5</v>
      </c>
      <c r="J22" s="8">
        <f t="shared" si="1"/>
        <v>6000</v>
      </c>
      <c r="K22" s="9">
        <f t="shared" si="2"/>
        <v>317.21443851123803</v>
      </c>
      <c r="L22" s="10">
        <f t="shared" si="3"/>
        <v>4.9661751626025525</v>
      </c>
      <c r="M22" s="8">
        <f t="shared" si="4"/>
        <v>72000</v>
      </c>
    </row>
    <row r="23" spans="1:13" ht="25.5" x14ac:dyDescent="0.2">
      <c r="A23" s="7">
        <v>20</v>
      </c>
      <c r="B23" s="15" t="s">
        <v>35</v>
      </c>
      <c r="C23" s="2" t="s">
        <v>19</v>
      </c>
      <c r="D23" s="3">
        <v>12</v>
      </c>
      <c r="E23" s="2">
        <v>6300</v>
      </c>
      <c r="F23" s="2">
        <v>6500</v>
      </c>
      <c r="G23" s="2">
        <v>6750</v>
      </c>
      <c r="H23" s="2">
        <v>6000</v>
      </c>
      <c r="I23" s="8">
        <f t="shared" si="0"/>
        <v>6387.5</v>
      </c>
      <c r="J23" s="8">
        <f t="shared" si="1"/>
        <v>6000</v>
      </c>
      <c r="K23" s="9">
        <f t="shared" si="2"/>
        <v>317.21443851123803</v>
      </c>
      <c r="L23" s="10">
        <f t="shared" si="3"/>
        <v>4.9661751626025525</v>
      </c>
      <c r="M23" s="8">
        <f t="shared" si="4"/>
        <v>72000</v>
      </c>
    </row>
    <row r="24" spans="1:13" ht="25.5" x14ac:dyDescent="0.2">
      <c r="A24" s="11">
        <v>21</v>
      </c>
      <c r="B24" s="15" t="s">
        <v>36</v>
      </c>
      <c r="C24" s="2" t="s">
        <v>19</v>
      </c>
      <c r="D24" s="3">
        <v>12</v>
      </c>
      <c r="E24" s="2">
        <v>6300</v>
      </c>
      <c r="F24" s="2">
        <v>6500</v>
      </c>
      <c r="G24" s="2">
        <v>6750</v>
      </c>
      <c r="H24" s="2">
        <v>6000</v>
      </c>
      <c r="I24" s="8">
        <f t="shared" si="0"/>
        <v>6387.5</v>
      </c>
      <c r="J24" s="8">
        <f t="shared" si="1"/>
        <v>6000</v>
      </c>
      <c r="K24" s="9">
        <f t="shared" si="2"/>
        <v>317.21443851123803</v>
      </c>
      <c r="L24" s="10">
        <f t="shared" si="3"/>
        <v>4.9661751626025525</v>
      </c>
      <c r="M24" s="8">
        <f t="shared" si="4"/>
        <v>72000</v>
      </c>
    </row>
    <row r="25" spans="1:13" ht="25.5" x14ac:dyDescent="0.2">
      <c r="A25" s="7">
        <v>22</v>
      </c>
      <c r="B25" s="15" t="s">
        <v>37</v>
      </c>
      <c r="C25" s="2" t="s">
        <v>19</v>
      </c>
      <c r="D25" s="3">
        <v>12</v>
      </c>
      <c r="E25" s="2">
        <v>6300</v>
      </c>
      <c r="F25" s="2">
        <v>6500</v>
      </c>
      <c r="G25" s="2">
        <v>6750</v>
      </c>
      <c r="H25" s="2">
        <v>6000</v>
      </c>
      <c r="I25" s="8">
        <f t="shared" si="0"/>
        <v>6387.5</v>
      </c>
      <c r="J25" s="8">
        <f t="shared" si="1"/>
        <v>6000</v>
      </c>
      <c r="K25" s="9">
        <f t="shared" si="2"/>
        <v>317.21443851123803</v>
      </c>
      <c r="L25" s="10">
        <f t="shared" si="3"/>
        <v>4.9661751626025525</v>
      </c>
      <c r="M25" s="8">
        <f t="shared" si="4"/>
        <v>72000</v>
      </c>
    </row>
    <row r="26" spans="1:13" ht="25.5" x14ac:dyDescent="0.2">
      <c r="A26" s="11">
        <v>23</v>
      </c>
      <c r="B26" s="15" t="s">
        <v>38</v>
      </c>
      <c r="C26" s="12" t="s">
        <v>19</v>
      </c>
      <c r="D26" s="3">
        <v>12</v>
      </c>
      <c r="E26" s="2">
        <v>6300</v>
      </c>
      <c r="F26" s="2">
        <v>6500</v>
      </c>
      <c r="G26" s="2">
        <v>6750</v>
      </c>
      <c r="H26" s="2">
        <v>6000</v>
      </c>
      <c r="I26" s="8">
        <f t="shared" si="0"/>
        <v>6387.5</v>
      </c>
      <c r="J26" s="8">
        <f t="shared" si="1"/>
        <v>6000</v>
      </c>
      <c r="K26" s="9">
        <f t="shared" si="2"/>
        <v>317.21443851123803</v>
      </c>
      <c r="L26" s="10">
        <f t="shared" si="3"/>
        <v>4.9661751626025525</v>
      </c>
      <c r="M26" s="8">
        <f t="shared" si="4"/>
        <v>72000</v>
      </c>
    </row>
    <row r="27" spans="1:13" ht="25.5" x14ac:dyDescent="0.2">
      <c r="A27" s="7">
        <v>24</v>
      </c>
      <c r="B27" s="15" t="s">
        <v>39</v>
      </c>
      <c r="C27" s="12" t="s">
        <v>19</v>
      </c>
      <c r="D27" s="3">
        <v>12</v>
      </c>
      <c r="E27" s="2">
        <v>6300</v>
      </c>
      <c r="F27" s="2">
        <v>6500</v>
      </c>
      <c r="G27" s="2">
        <v>6750</v>
      </c>
      <c r="H27" s="2">
        <v>6000</v>
      </c>
      <c r="I27" s="8">
        <f t="shared" si="0"/>
        <v>6387.5</v>
      </c>
      <c r="J27" s="8">
        <f t="shared" si="1"/>
        <v>6000</v>
      </c>
      <c r="K27" s="9">
        <f t="shared" si="2"/>
        <v>317.21443851123803</v>
      </c>
      <c r="L27" s="10">
        <f t="shared" si="3"/>
        <v>4.9661751626025525</v>
      </c>
      <c r="M27" s="8">
        <f t="shared" si="4"/>
        <v>72000</v>
      </c>
    </row>
    <row r="28" spans="1:13" ht="25.5" x14ac:dyDescent="0.2">
      <c r="A28" s="11">
        <v>25</v>
      </c>
      <c r="B28" s="15" t="s">
        <v>40</v>
      </c>
      <c r="C28" s="12" t="s">
        <v>19</v>
      </c>
      <c r="D28" s="3">
        <v>12</v>
      </c>
      <c r="E28" s="2">
        <v>6300</v>
      </c>
      <c r="F28" s="2">
        <v>6500</v>
      </c>
      <c r="G28" s="2">
        <v>6750</v>
      </c>
      <c r="H28" s="2">
        <v>6000</v>
      </c>
      <c r="I28" s="8">
        <f t="shared" si="0"/>
        <v>6387.5</v>
      </c>
      <c r="J28" s="8">
        <f t="shared" si="1"/>
        <v>6000</v>
      </c>
      <c r="K28" s="9">
        <f t="shared" si="2"/>
        <v>317.21443851123803</v>
      </c>
      <c r="L28" s="10">
        <f t="shared" si="3"/>
        <v>4.9661751626025525</v>
      </c>
      <c r="M28" s="8">
        <f t="shared" si="4"/>
        <v>72000</v>
      </c>
    </row>
    <row r="29" spans="1:13" ht="25.5" x14ac:dyDescent="0.2">
      <c r="A29" s="7">
        <v>26</v>
      </c>
      <c r="B29" s="15" t="s">
        <v>41</v>
      </c>
      <c r="C29" s="12" t="s">
        <v>19</v>
      </c>
      <c r="D29" s="3">
        <v>12</v>
      </c>
      <c r="E29" s="2">
        <v>6300</v>
      </c>
      <c r="F29" s="2">
        <v>6500</v>
      </c>
      <c r="G29" s="2">
        <v>6750</v>
      </c>
      <c r="H29" s="2">
        <v>6000</v>
      </c>
      <c r="I29" s="8">
        <f t="shared" si="0"/>
        <v>6387.5</v>
      </c>
      <c r="J29" s="8">
        <f t="shared" si="1"/>
        <v>6000</v>
      </c>
      <c r="K29" s="9">
        <f t="shared" si="2"/>
        <v>317.21443851123803</v>
      </c>
      <c r="L29" s="10">
        <f t="shared" si="3"/>
        <v>4.9661751626025525</v>
      </c>
      <c r="M29" s="8">
        <f t="shared" si="4"/>
        <v>72000</v>
      </c>
    </row>
    <row r="30" spans="1:13" ht="25.5" x14ac:dyDescent="0.2">
      <c r="A30" s="11">
        <v>27</v>
      </c>
      <c r="B30" s="15" t="s">
        <v>42</v>
      </c>
      <c r="C30" s="12" t="s">
        <v>19</v>
      </c>
      <c r="D30" s="3">
        <v>12</v>
      </c>
      <c r="E30" s="2">
        <v>6300</v>
      </c>
      <c r="F30" s="2">
        <v>6500</v>
      </c>
      <c r="G30" s="2">
        <v>6750</v>
      </c>
      <c r="H30" s="2">
        <v>6000</v>
      </c>
      <c r="I30" s="8">
        <f t="shared" si="0"/>
        <v>6387.5</v>
      </c>
      <c r="J30" s="8">
        <f t="shared" si="1"/>
        <v>6000</v>
      </c>
      <c r="K30" s="9">
        <f t="shared" si="2"/>
        <v>317.21443851123803</v>
      </c>
      <c r="L30" s="10">
        <f t="shared" si="3"/>
        <v>4.9661751626025525</v>
      </c>
      <c r="M30" s="8">
        <f t="shared" si="4"/>
        <v>72000</v>
      </c>
    </row>
    <row r="31" spans="1:13" ht="25.5" x14ac:dyDescent="0.2">
      <c r="A31" s="7">
        <v>28</v>
      </c>
      <c r="B31" s="15" t="s">
        <v>43</v>
      </c>
      <c r="C31" s="12" t="s">
        <v>19</v>
      </c>
      <c r="D31" s="3">
        <v>12</v>
      </c>
      <c r="E31" s="2">
        <v>6300</v>
      </c>
      <c r="F31" s="2">
        <v>6500</v>
      </c>
      <c r="G31" s="2">
        <v>6750</v>
      </c>
      <c r="H31" s="2">
        <v>6000</v>
      </c>
      <c r="I31" s="8">
        <f t="shared" si="0"/>
        <v>6387.5</v>
      </c>
      <c r="J31" s="8">
        <f t="shared" si="1"/>
        <v>6000</v>
      </c>
      <c r="K31" s="9">
        <f t="shared" si="2"/>
        <v>317.21443851123803</v>
      </c>
      <c r="L31" s="10">
        <f t="shared" si="3"/>
        <v>4.9661751626025525</v>
      </c>
      <c r="M31" s="8">
        <f t="shared" si="4"/>
        <v>72000</v>
      </c>
    </row>
    <row r="32" spans="1:13" ht="25.5" x14ac:dyDescent="0.2">
      <c r="A32" s="11">
        <v>29</v>
      </c>
      <c r="B32" s="15" t="s">
        <v>44</v>
      </c>
      <c r="C32" s="12" t="s">
        <v>19</v>
      </c>
      <c r="D32" s="3">
        <v>12</v>
      </c>
      <c r="E32" s="2">
        <v>6300</v>
      </c>
      <c r="F32" s="2">
        <v>6500</v>
      </c>
      <c r="G32" s="2">
        <v>6750</v>
      </c>
      <c r="H32" s="2">
        <v>6000</v>
      </c>
      <c r="I32" s="8">
        <f t="shared" si="0"/>
        <v>6387.5</v>
      </c>
      <c r="J32" s="8">
        <f t="shared" si="1"/>
        <v>6000</v>
      </c>
      <c r="K32" s="9">
        <f t="shared" si="2"/>
        <v>317.21443851123803</v>
      </c>
      <c r="L32" s="10">
        <f t="shared" si="3"/>
        <v>4.9661751626025525</v>
      </c>
      <c r="M32" s="8">
        <f t="shared" si="4"/>
        <v>72000</v>
      </c>
    </row>
    <row r="33" spans="1:16" ht="25.5" x14ac:dyDescent="0.2">
      <c r="A33" s="7">
        <v>30</v>
      </c>
      <c r="B33" s="15" t="s">
        <v>21</v>
      </c>
      <c r="C33" s="2" t="s">
        <v>19</v>
      </c>
      <c r="D33" s="3">
        <v>12</v>
      </c>
      <c r="E33" s="2">
        <v>8100</v>
      </c>
      <c r="F33" s="2">
        <v>12000</v>
      </c>
      <c r="G33" s="2">
        <v>13500</v>
      </c>
      <c r="H33" s="2">
        <v>10000</v>
      </c>
      <c r="I33" s="8">
        <f t="shared" si="0"/>
        <v>10900</v>
      </c>
      <c r="J33" s="8">
        <f t="shared" si="1"/>
        <v>8100</v>
      </c>
      <c r="K33" s="9">
        <f t="shared" si="2"/>
        <v>2353.720459187964</v>
      </c>
      <c r="L33" s="10">
        <f t="shared" si="3"/>
        <v>21.593765680623523</v>
      </c>
      <c r="M33" s="8">
        <f t="shared" si="4"/>
        <v>97200</v>
      </c>
    </row>
    <row r="34" spans="1:16" ht="27" customHeight="1" x14ac:dyDescent="0.2">
      <c r="A34" s="11">
        <v>31</v>
      </c>
      <c r="B34" s="15" t="s">
        <v>22</v>
      </c>
      <c r="C34" s="2" t="s">
        <v>19</v>
      </c>
      <c r="D34" s="3">
        <v>12</v>
      </c>
      <c r="E34" s="2">
        <v>4500</v>
      </c>
      <c r="F34" s="2">
        <v>5000</v>
      </c>
      <c r="G34" s="2">
        <v>5500</v>
      </c>
      <c r="H34" s="2">
        <v>4200</v>
      </c>
      <c r="I34" s="8">
        <f t="shared" si="0"/>
        <v>4800</v>
      </c>
      <c r="J34" s="8">
        <f t="shared" si="1"/>
        <v>4200</v>
      </c>
      <c r="K34" s="9">
        <f t="shared" si="2"/>
        <v>571.54760664940829</v>
      </c>
      <c r="L34" s="10">
        <f t="shared" si="3"/>
        <v>11.907241805196005</v>
      </c>
      <c r="M34" s="8">
        <f t="shared" si="4"/>
        <v>50400</v>
      </c>
    </row>
    <row r="35" spans="1:16" x14ac:dyDescent="0.2">
      <c r="A35" s="29" t="s">
        <v>16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4">
        <f>SUM(M4:M34)</f>
        <v>2235600</v>
      </c>
      <c r="P35" s="17"/>
    </row>
    <row r="36" spans="1:16" ht="18" customHeight="1" x14ac:dyDescent="0.2">
      <c r="B36" s="31" t="s">
        <v>23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16" ht="60" customHeight="1" x14ac:dyDescent="0.2">
      <c r="B37" s="28" t="s">
        <v>49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6" ht="51.75" customHeight="1" x14ac:dyDescent="0.2">
      <c r="B38" s="28" t="s">
        <v>12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6" ht="15.75" customHeight="1" x14ac:dyDescent="0.2">
      <c r="B39" s="1" t="s">
        <v>7</v>
      </c>
    </row>
    <row r="40" spans="1:16" x14ac:dyDescent="0.2">
      <c r="B40" s="1" t="s">
        <v>11</v>
      </c>
    </row>
    <row r="41" spans="1:16" x14ac:dyDescent="0.2">
      <c r="B41" s="1" t="s">
        <v>8</v>
      </c>
    </row>
    <row r="42" spans="1:16" ht="26.25" customHeight="1" x14ac:dyDescent="0.2">
      <c r="B42" s="28" t="s">
        <v>9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6" x14ac:dyDescent="0.2">
      <c r="B43" s="1" t="s">
        <v>10</v>
      </c>
    </row>
    <row r="44" spans="1:16" x14ac:dyDescent="0.2">
      <c r="B44" s="1" t="s">
        <v>18</v>
      </c>
    </row>
  </sheetData>
  <mergeCells count="17">
    <mergeCell ref="B37:M37"/>
    <mergeCell ref="B38:M38"/>
    <mergeCell ref="B42:M42"/>
    <mergeCell ref="A35:L35"/>
    <mergeCell ref="B36:M36"/>
    <mergeCell ref="A1:K1"/>
    <mergeCell ref="L1:M1"/>
    <mergeCell ref="E2:H2"/>
    <mergeCell ref="J2:J3"/>
    <mergeCell ref="K2:K3"/>
    <mergeCell ref="D2:D3"/>
    <mergeCell ref="C2:C3"/>
    <mergeCell ref="L2:L3"/>
    <mergeCell ref="M2:M3"/>
    <mergeCell ref="A2:A3"/>
    <mergeCell ref="B2:B3"/>
    <mergeCell ref="I2:I3"/>
  </mergeCells>
  <conditionalFormatting sqref="L4:L34">
    <cfRule type="cellIs" dxfId="0" priority="1" stopIfTrue="1" operator="greaterThan">
      <formula>33</formula>
    </cfRule>
  </conditionalFormatting>
  <hyperlinks>
    <hyperlink ref="H3" r:id="rId1" xr:uid="{C5583607-E84F-4F7B-AE2B-09B6F02BE29B}"/>
  </hyperlinks>
  <pageMargins left="0.31496062992125984" right="0.31496062992125984" top="0.74803149606299213" bottom="0.74803149606299213" header="0.31496062992125984" footer="0.31496062992125984"/>
  <pageSetup paperSize="9" scale="7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2026-09-04T10:45:25Z</dcterms:modified>
</cp:coreProperties>
</file>