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370" windowHeight="12810"/>
  </bookViews>
  <sheets>
    <sheet name="Лист1 (2)" sheetId="13" r:id="rId1"/>
  </sheets>
  <definedNames>
    <definedName name="Excel_BuiltIn_Print_Area">NA()</definedName>
  </definedNames>
  <calcPr calcId="144525"/>
</workbook>
</file>

<file path=xl/calcChain.xml><?xml version="1.0" encoding="utf-8"?>
<calcChain xmlns="http://schemas.openxmlformats.org/spreadsheetml/2006/main">
  <c r="M12" i="13" l="1"/>
  <c r="M13" i="13"/>
  <c r="M14" i="13"/>
  <c r="M11" i="13"/>
  <c r="L12" i="13"/>
  <c r="K15" i="13" s="1"/>
  <c r="L13" i="13"/>
  <c r="L14" i="13"/>
  <c r="L11" i="13"/>
  <c r="J12" i="13"/>
  <c r="J13" i="13"/>
  <c r="J14" i="13"/>
  <c r="J11" i="13"/>
  <c r="H12" i="13"/>
  <c r="H13" i="13"/>
  <c r="H14" i="13"/>
  <c r="H11" i="13"/>
  <c r="I15" i="13" l="1"/>
  <c r="G16" i="13" s="1"/>
  <c r="G15" i="13"/>
</calcChain>
</file>

<file path=xl/sharedStrings.xml><?xml version="1.0" encoding="utf-8"?>
<sst xmlns="http://schemas.openxmlformats.org/spreadsheetml/2006/main" count="34" uniqueCount="28">
  <si>
    <t>№ п/п</t>
  </si>
  <si>
    <t>Наименование товаров, работ, услуг</t>
  </si>
  <si>
    <t>ед. изм.</t>
  </si>
  <si>
    <t>кол-во</t>
  </si>
  <si>
    <t>Источники информации</t>
  </si>
  <si>
    <t>РАЗДЕЛ IV.</t>
  </si>
  <si>
    <t>итого стоимость   (руб. коп.)  У1</t>
  </si>
  <si>
    <t>цена за единицу  (руб. коп.)</t>
  </si>
  <si>
    <t>итого стоимость  (руб. коп.)   У2</t>
  </si>
  <si>
    <t>Начальная максимальная цена единицы / (НМЦ ед), руб.</t>
  </si>
  <si>
    <t xml:space="preserve">  Начальная  (максимальная) цена за единицу товаров (работ, услуг) - определена и обоснована заказчиком посредством применения метода сопоставимых рыночных цен (анализа рынка) на основании информации о ценах, полученных от поставщиков</t>
  </si>
  <si>
    <t>шт</t>
  </si>
  <si>
    <t>РАСЧЕТ НМЦД                                      НМЦД= (У1+У2+У3)/3</t>
  </si>
  <si>
    <t>где У1, У2, У3 - итоговая стоимость предложенная в коммерческих предложениях</t>
  </si>
  <si>
    <r>
      <t xml:space="preserve">ОБОСНОВАНИЕ  </t>
    </r>
    <r>
      <rPr>
        <sz val="14"/>
        <color theme="1"/>
        <rFont val="Times New Roman"/>
        <family val="1"/>
        <charset val="204"/>
      </rPr>
      <t>ОБЩЕЙ НАЧАЛЬНОЙ МАКСИМАЛЬНОЙ ЦЕНЫ ДОГОВОРА</t>
    </r>
  </si>
  <si>
    <t>НМЦД – включает в себя все затраты, связанные с выполнением договора, в том числе транспортные расходы, расходы на упаковку, перевозку, страхование, уплату таможенных пошлин, налогов, включая НДС</t>
  </si>
  <si>
    <t xml:space="preserve">Начальная максимальная цена договора  (товаров, работ, услуг), руб.
</t>
  </si>
  <si>
    <t>ОКПД 2</t>
  </si>
  <si>
    <t>27.11.43.000 - преимущество</t>
  </si>
  <si>
    <t>Информация  о совокупном количестве баллов, согласно ПП Российской Федерации от 17 июля 2015 г. N 719, установлено не менее</t>
  </si>
  <si>
    <t>Поставка трансформаторов типа ТМГ  на 2027год для нужд АО «Орелоблэнерго»</t>
  </si>
  <si>
    <t>Трансформатор типа ТМГ 250/6/0,4 кВ  Y/Yн-0</t>
  </si>
  <si>
    <t>Трансформатор типа ТМГ 400/6/0,4 кВ  Y/Yн-0</t>
  </si>
  <si>
    <t>Трансформатор типа ТМГ 400/10/0,4 кВ  Y/Yн-0</t>
  </si>
  <si>
    <t>Трансформатор типа ТМГ 630/6/0,4 кВ  Y/Yн-0</t>
  </si>
  <si>
    <t xml:space="preserve">Участник №1 (КП от 09.09.2026г.) </t>
  </si>
  <si>
    <t>Участник №2 (КП от 08.09.2026г)</t>
  </si>
  <si>
    <t xml:space="preserve">Участник №3 (КП от 08.09.2026г)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</si>
</sst>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[$-F800]dddd\,\ mmmm\ dd\,\ yyyy"/>
    <numFmt numFmtId="166" formatCode="#,##0.00\ [$руб.-419];[Red]\-#,##0.00\ [$руб.-419]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"/>
      <family val="2"/>
    </font>
    <font>
      <sz val="10"/>
      <name val="Helv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6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indexed="8"/>
      <name val="Arial Cyr"/>
      <family val="2"/>
      <charset val="204"/>
    </font>
    <font>
      <b/>
      <i/>
      <sz val="16"/>
      <color indexed="8"/>
      <name val="Arial Cyr"/>
      <charset val="204"/>
    </font>
    <font>
      <b/>
      <i/>
      <u/>
      <sz val="11"/>
      <color indexed="8"/>
      <name val="Arial Cyr"/>
      <charset val="204"/>
    </font>
    <font>
      <b/>
      <i/>
      <sz val="16"/>
      <color indexed="8"/>
      <name val="Arial Cyr"/>
      <family val="2"/>
      <charset val="204"/>
    </font>
    <font>
      <b/>
      <i/>
      <u/>
      <sz val="11"/>
      <color indexed="8"/>
      <name val="Arial Cyr"/>
      <family val="2"/>
      <charset val="204"/>
    </font>
    <font>
      <u/>
      <sz val="14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6">
    <xf numFmtId="0" fontId="0" fillId="0" borderId="0"/>
    <xf numFmtId="0" fontId="7" fillId="0" borderId="0"/>
    <xf numFmtId="0" fontId="8" fillId="0" borderId="0"/>
    <xf numFmtId="0" fontId="5" fillId="0" borderId="0"/>
    <xf numFmtId="0" fontId="9" fillId="0" borderId="0"/>
    <xf numFmtId="164" fontId="10" fillId="0" borderId="0" applyFont="0" applyFill="0" applyBorder="0" applyAlignment="0" applyProtection="0"/>
    <xf numFmtId="0" fontId="14" fillId="0" borderId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11" borderId="1" applyNumberFormat="0" applyAlignment="0" applyProtection="0"/>
    <xf numFmtId="0" fontId="24" fillId="11" borderId="1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34" fillId="0" borderId="0"/>
    <xf numFmtId="0" fontId="35" fillId="0" borderId="0" applyBorder="0" applyProtection="0">
      <alignment horizontal="center"/>
    </xf>
    <xf numFmtId="0" fontId="37" fillId="0" borderId="0" applyBorder="0" applyProtection="0">
      <alignment horizontal="center"/>
    </xf>
    <xf numFmtId="0" fontId="35" fillId="0" borderId="0" applyBorder="0" applyProtection="0">
      <alignment horizontal="center" textRotation="90"/>
    </xf>
    <xf numFmtId="0" fontId="37" fillId="0" borderId="0" applyBorder="0" applyProtection="0">
      <alignment horizontal="center" textRotation="90"/>
    </xf>
    <xf numFmtId="0" fontId="36" fillId="0" borderId="0" applyBorder="0" applyProtection="0"/>
    <xf numFmtId="0" fontId="38" fillId="0" borderId="0" applyBorder="0" applyProtection="0"/>
    <xf numFmtId="166" fontId="36" fillId="0" borderId="0" applyBorder="0" applyProtection="0"/>
    <xf numFmtId="166" fontId="38" fillId="0" borderId="0" applyBorder="0" applyProtection="0"/>
    <xf numFmtId="0" fontId="37" fillId="0" borderId="0" applyBorder="0" applyProtection="0">
      <alignment horizontal="center" textRotation="90"/>
    </xf>
    <xf numFmtId="0" fontId="38" fillId="0" borderId="0" applyBorder="0" applyProtection="0"/>
    <xf numFmtId="166" fontId="38" fillId="0" borderId="0" applyBorder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6" fillId="0" borderId="0" xfId="0" applyFont="1" applyAlignment="1">
      <alignment horizontal="center" vertical="center" wrapText="1"/>
    </xf>
    <xf numFmtId="0" fontId="25" fillId="3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165" fontId="25" fillId="4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30" fillId="4" borderId="0" xfId="0" applyFont="1" applyFill="1" applyAlignment="1">
      <alignment horizontal="center" vertical="center" wrapText="1"/>
    </xf>
    <xf numFmtId="165" fontId="31" fillId="4" borderId="0" xfId="0" applyNumberFormat="1" applyFont="1" applyFill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3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2" fontId="11" fillId="0" borderId="2" xfId="0" applyNumberFormat="1" applyFont="1" applyBorder="1" applyAlignment="1">
      <alignment wrapText="1"/>
    </xf>
    <xf numFmtId="0" fontId="26" fillId="0" borderId="2" xfId="0" applyFont="1" applyBorder="1" applyAlignment="1">
      <alignment horizontal="center" wrapText="1"/>
    </xf>
    <xf numFmtId="164" fontId="27" fillId="2" borderId="2" xfId="5" applyNumberFormat="1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2" fontId="6" fillId="0" borderId="0" xfId="0" applyNumberFormat="1" applyFont="1" applyBorder="1" applyAlignment="1">
      <alignment wrapText="1"/>
    </xf>
    <xf numFmtId="0" fontId="1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39" fillId="0" borderId="5" xfId="0" applyFont="1" applyBorder="1" applyAlignment="1">
      <alignment horizontal="center"/>
    </xf>
    <xf numFmtId="0" fontId="27" fillId="2" borderId="5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2" fontId="27" fillId="2" borderId="7" xfId="0" applyNumberFormat="1" applyFont="1" applyFill="1" applyBorder="1" applyAlignment="1">
      <alignment horizontal="center" vertical="center" wrapText="1"/>
    </xf>
    <xf numFmtId="2" fontId="27" fillId="2" borderId="7" xfId="5" applyNumberFormat="1" applyFont="1" applyFill="1" applyBorder="1" applyAlignment="1">
      <alignment horizontal="center" vertical="center" wrapText="1"/>
    </xf>
    <xf numFmtId="2" fontId="27" fillId="2" borderId="2" xfId="0" applyNumberFormat="1" applyFont="1" applyFill="1" applyBorder="1" applyAlignment="1">
      <alignment horizontal="center" vertical="center" wrapText="1"/>
    </xf>
    <xf numFmtId="2" fontId="27" fillId="2" borderId="2" xfId="5" applyNumberFormat="1" applyFont="1" applyFill="1" applyBorder="1" applyAlignment="1">
      <alignment horizontal="center" vertical="center" wrapText="1"/>
    </xf>
    <xf numFmtId="0" fontId="28" fillId="0" borderId="8" xfId="0" applyFont="1" applyBorder="1" applyAlignment="1">
      <alignment vertical="center"/>
    </xf>
    <xf numFmtId="0" fontId="28" fillId="0" borderId="9" xfId="0" applyFont="1" applyBorder="1" applyAlignment="1">
      <alignment vertical="center"/>
    </xf>
    <xf numFmtId="0" fontId="26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164" fontId="12" fillId="0" borderId="2" xfId="5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wrapText="1"/>
    </xf>
    <xf numFmtId="0" fontId="27" fillId="2" borderId="3" xfId="0" applyFont="1" applyFill="1" applyBorder="1" applyAlignment="1">
      <alignment horizontal="center" vertical="center" wrapText="1"/>
    </xf>
    <xf numFmtId="0" fontId="32" fillId="2" borderId="2" xfId="0" applyFont="1" applyFill="1" applyBorder="1" applyAlignment="1">
      <alignment horizontal="center" wrapText="1"/>
    </xf>
    <xf numFmtId="0" fontId="27" fillId="2" borderId="4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</cellXfs>
  <cellStyles count="66">
    <cellStyle name="Accent 1 1" xfId="7"/>
    <cellStyle name="Accent 1 2" xfId="8"/>
    <cellStyle name="Accent 2 1" xfId="9"/>
    <cellStyle name="Accent 2 2" xfId="10"/>
    <cellStyle name="Accent 3 1" xfId="11"/>
    <cellStyle name="Accent 3 2" xfId="12"/>
    <cellStyle name="Accent 4" xfId="13"/>
    <cellStyle name="Accent 5" xfId="14"/>
    <cellStyle name="Bad 1" xfId="15"/>
    <cellStyle name="Bad 2" xfId="16"/>
    <cellStyle name="Error 1" xfId="17"/>
    <cellStyle name="Error 2" xfId="18"/>
    <cellStyle name="Footnote 1" xfId="19"/>
    <cellStyle name="Footnote 2" xfId="20"/>
    <cellStyle name="Good 1" xfId="21"/>
    <cellStyle name="Good 2" xfId="22"/>
    <cellStyle name="Heading" xfId="43"/>
    <cellStyle name="Heading 1 1" xfId="23"/>
    <cellStyle name="Heading 1 2" xfId="24"/>
    <cellStyle name="Heading 2" xfId="44"/>
    <cellStyle name="Heading 2 1" xfId="25"/>
    <cellStyle name="Heading 2 2" xfId="26"/>
    <cellStyle name="Heading 3" xfId="27"/>
    <cellStyle name="Heading 4" xfId="28"/>
    <cellStyle name="Heading1" xfId="45"/>
    <cellStyle name="Heading1 2" xfId="46"/>
    <cellStyle name="Neutral 1" xfId="29"/>
    <cellStyle name="Neutral 2" xfId="30"/>
    <cellStyle name="Note 1" xfId="31"/>
    <cellStyle name="Note 2" xfId="32"/>
    <cellStyle name="Result" xfId="47"/>
    <cellStyle name="Result 2" xfId="48"/>
    <cellStyle name="Result2" xfId="49"/>
    <cellStyle name="Result2 2" xfId="50"/>
    <cellStyle name="Status 1" xfId="33"/>
    <cellStyle name="Status 2" xfId="34"/>
    <cellStyle name="Text 1" xfId="35"/>
    <cellStyle name="Text 2" xfId="36"/>
    <cellStyle name="Warning 1" xfId="37"/>
    <cellStyle name="Warning 2" xfId="38"/>
    <cellStyle name="Заголовок1 1" xfId="51"/>
    <cellStyle name="Обычный" xfId="0" builtinId="0"/>
    <cellStyle name="Обычный 2" xfId="1"/>
    <cellStyle name="Обычный 3" xfId="2"/>
    <cellStyle name="Обычный 4" xfId="3"/>
    <cellStyle name="Обычный 4 2" xfId="41"/>
    <cellStyle name="Обычный 4 2 2" xfId="57"/>
    <cellStyle name="Обычный 4 2 2 2" xfId="65"/>
    <cellStyle name="Обычный 4 2 3" xfId="61"/>
    <cellStyle name="Обычный 4 3" xfId="40"/>
    <cellStyle name="Обычный 4 3 2" xfId="56"/>
    <cellStyle name="Обычный 4 3 2 2" xfId="64"/>
    <cellStyle name="Обычный 4 3 3" xfId="60"/>
    <cellStyle name="Обычный 4 4" xfId="39"/>
    <cellStyle name="Обычный 4 4 2" xfId="55"/>
    <cellStyle name="Обычный 4 4 2 2" xfId="63"/>
    <cellStyle name="Обычный 4 4 3" xfId="59"/>
    <cellStyle name="Обычный 4 5" xfId="54"/>
    <cellStyle name="Обычный 4 5 2" xfId="62"/>
    <cellStyle name="Обычный 4 6" xfId="58"/>
    <cellStyle name="Обычный 5" xfId="6"/>
    <cellStyle name="Обычный 6" xfId="42"/>
    <cellStyle name="Результат 1" xfId="52"/>
    <cellStyle name="Результат2 1" xfId="53"/>
    <cellStyle name="Стиль 1" xfId="4"/>
    <cellStyle name="Финансовый" xfId="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topLeftCell="A13" zoomScale="70" zoomScaleNormal="70" workbookViewId="0">
      <selection activeCell="N1" sqref="N1:O1048576"/>
    </sheetView>
  </sheetViews>
  <sheetFormatPr defaultRowHeight="15" x14ac:dyDescent="0.25"/>
  <cols>
    <col min="1" max="1" width="7.140625" style="13" customWidth="1"/>
    <col min="2" max="2" width="59.5703125" style="11" customWidth="1"/>
    <col min="3" max="3" width="29.85546875" style="11" customWidth="1"/>
    <col min="4" max="4" width="29.7109375" style="11" customWidth="1"/>
    <col min="5" max="5" width="11.140625" style="5" customWidth="1"/>
    <col min="6" max="6" width="9.140625" style="5"/>
    <col min="7" max="7" width="21.28515625" style="5" customWidth="1"/>
    <col min="8" max="8" width="20" style="5" customWidth="1"/>
    <col min="9" max="10" width="19.42578125" style="5" customWidth="1"/>
    <col min="11" max="11" width="19.7109375" style="5" customWidth="1"/>
    <col min="12" max="12" width="19.85546875" style="5" customWidth="1"/>
    <col min="13" max="13" width="22.42578125" style="13" customWidth="1"/>
    <col min="14" max="16384" width="9.140625" style="5"/>
  </cols>
  <sheetData>
    <row r="1" spans="1:13" s="1" customFormat="1" ht="21" customHeight="1" x14ac:dyDescent="0.25">
      <c r="B1" s="47" t="s">
        <v>5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s="1" customFormat="1" ht="19.899999999999999" customHeight="1" x14ac:dyDescent="0.25">
      <c r="B2" s="48" t="s">
        <v>14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s="1" customFormat="1" ht="15.75" hidden="1" customHeight="1" x14ac:dyDescent="0.25">
      <c r="B3" s="9"/>
      <c r="C3" s="9"/>
      <c r="D3" s="9"/>
      <c r="E3" s="7"/>
      <c r="F3" s="7"/>
      <c r="G3" s="12"/>
      <c r="H3" s="8"/>
      <c r="I3" s="12"/>
      <c r="J3" s="8"/>
      <c r="K3" s="7"/>
      <c r="L3" s="8"/>
      <c r="M3" s="12"/>
    </row>
    <row r="4" spans="1:13" s="1" customFormat="1" ht="51.75" customHeight="1" x14ac:dyDescent="0.25">
      <c r="A4" s="49" t="s">
        <v>20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</row>
    <row r="5" spans="1:13" s="1" customFormat="1" ht="38.450000000000003" customHeight="1" x14ac:dyDescent="0.25">
      <c r="B5" s="50" t="s">
        <v>10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3" s="1" customFormat="1" ht="15.75" hidden="1" customHeight="1" x14ac:dyDescent="0.25">
      <c r="B6" s="10"/>
      <c r="C6" s="10"/>
      <c r="D6" s="10"/>
      <c r="E6" s="2"/>
      <c r="F6" s="3"/>
      <c r="G6" s="3"/>
      <c r="I6" s="3"/>
      <c r="K6" s="4"/>
      <c r="L6" s="3"/>
      <c r="M6" s="3"/>
    </row>
    <row r="8" spans="1:13" ht="16.5" customHeight="1" x14ac:dyDescent="0.25">
      <c r="A8" s="51" t="s">
        <v>0</v>
      </c>
      <c r="B8" s="52" t="s">
        <v>1</v>
      </c>
      <c r="C8" s="54" t="s">
        <v>17</v>
      </c>
      <c r="D8" s="54" t="s">
        <v>19</v>
      </c>
      <c r="E8" s="52" t="s">
        <v>2</v>
      </c>
      <c r="F8" s="52" t="s">
        <v>3</v>
      </c>
      <c r="G8" s="40" t="s">
        <v>4</v>
      </c>
      <c r="H8" s="40"/>
      <c r="I8" s="40"/>
      <c r="J8" s="40"/>
      <c r="K8" s="40"/>
      <c r="L8" s="40"/>
      <c r="M8" s="43" t="s">
        <v>9</v>
      </c>
    </row>
    <row r="9" spans="1:13" ht="42.6" customHeight="1" x14ac:dyDescent="0.25">
      <c r="A9" s="51"/>
      <c r="B9" s="53"/>
      <c r="C9" s="56"/>
      <c r="D9" s="56"/>
      <c r="E9" s="52"/>
      <c r="F9" s="52"/>
      <c r="G9" s="55" t="s">
        <v>25</v>
      </c>
      <c r="H9" s="55"/>
      <c r="I9" s="55" t="s">
        <v>26</v>
      </c>
      <c r="J9" s="55"/>
      <c r="K9" s="55" t="s">
        <v>27</v>
      </c>
      <c r="L9" s="55"/>
      <c r="M9" s="43"/>
    </row>
    <row r="10" spans="1:13" ht="46.9" customHeight="1" thickBot="1" x14ac:dyDescent="0.3">
      <c r="A10" s="51"/>
      <c r="B10" s="53"/>
      <c r="C10" s="57"/>
      <c r="D10" s="57"/>
      <c r="E10" s="52"/>
      <c r="F10" s="54"/>
      <c r="G10" s="17" t="s">
        <v>7</v>
      </c>
      <c r="H10" s="17" t="s">
        <v>6</v>
      </c>
      <c r="I10" s="17" t="s">
        <v>7</v>
      </c>
      <c r="J10" s="17" t="s">
        <v>6</v>
      </c>
      <c r="K10" s="17" t="s">
        <v>7</v>
      </c>
      <c r="L10" s="17" t="s">
        <v>8</v>
      </c>
      <c r="M10" s="43"/>
    </row>
    <row r="11" spans="1:13" ht="46.5" customHeight="1" thickBot="1" x14ac:dyDescent="0.3">
      <c r="A11" s="28">
        <v>1</v>
      </c>
      <c r="B11" s="36" t="s">
        <v>21</v>
      </c>
      <c r="C11" s="44" t="s">
        <v>18</v>
      </c>
      <c r="D11" s="26"/>
      <c r="E11" s="30" t="s">
        <v>11</v>
      </c>
      <c r="F11" s="31">
        <v>7</v>
      </c>
      <c r="G11" s="32">
        <v>374052</v>
      </c>
      <c r="H11" s="34">
        <f>G11*F11</f>
        <v>2618364</v>
      </c>
      <c r="I11" s="34">
        <v>389170</v>
      </c>
      <c r="J11" s="34">
        <f>I11*F11</f>
        <v>2724190</v>
      </c>
      <c r="K11" s="29">
        <v>355900</v>
      </c>
      <c r="L11" s="29">
        <f>K11*F11</f>
        <v>2491300</v>
      </c>
      <c r="M11" s="27">
        <f>ROUND((G11+I11+K11)/3,2)</f>
        <v>373040.67</v>
      </c>
    </row>
    <row r="12" spans="1:13" ht="46.5" customHeight="1" thickBot="1" x14ac:dyDescent="0.3">
      <c r="A12" s="28">
        <v>2</v>
      </c>
      <c r="B12" s="37" t="s">
        <v>22</v>
      </c>
      <c r="C12" s="45"/>
      <c r="D12" s="26"/>
      <c r="E12" s="30" t="s">
        <v>11</v>
      </c>
      <c r="F12" s="31">
        <v>9</v>
      </c>
      <c r="G12" s="32">
        <v>480070</v>
      </c>
      <c r="H12" s="34">
        <f t="shared" ref="H12:H14" si="0">G12*F12</f>
        <v>4320630</v>
      </c>
      <c r="I12" s="34">
        <v>482770</v>
      </c>
      <c r="J12" s="34">
        <f t="shared" ref="J12:J14" si="1">I12*F12</f>
        <v>4344930</v>
      </c>
      <c r="K12" s="29">
        <v>462600</v>
      </c>
      <c r="L12" s="29">
        <f t="shared" ref="L12:L14" si="2">K12*F12</f>
        <v>4163400</v>
      </c>
      <c r="M12" s="27">
        <f t="shared" ref="M12:M14" si="3">ROUND((G12+I12+K12)/3,2)</f>
        <v>475146.67</v>
      </c>
    </row>
    <row r="13" spans="1:13" ht="46.9" customHeight="1" thickBot="1" x14ac:dyDescent="0.3">
      <c r="A13" s="28">
        <v>3</v>
      </c>
      <c r="B13" s="37" t="s">
        <v>23</v>
      </c>
      <c r="C13" s="45"/>
      <c r="D13" s="26"/>
      <c r="E13" s="30" t="s">
        <v>11</v>
      </c>
      <c r="F13" s="31">
        <v>14</v>
      </c>
      <c r="G13" s="32">
        <v>480070</v>
      </c>
      <c r="H13" s="34">
        <f t="shared" si="0"/>
        <v>6720980</v>
      </c>
      <c r="I13" s="34">
        <v>482770</v>
      </c>
      <c r="J13" s="34">
        <f t="shared" si="1"/>
        <v>6758780</v>
      </c>
      <c r="K13" s="29">
        <v>462600</v>
      </c>
      <c r="L13" s="29">
        <f t="shared" si="2"/>
        <v>6476400</v>
      </c>
      <c r="M13" s="27">
        <f t="shared" si="3"/>
        <v>475146.67</v>
      </c>
    </row>
    <row r="14" spans="1:13" ht="44.25" customHeight="1" thickBot="1" x14ac:dyDescent="0.35">
      <c r="A14" s="28">
        <v>4</v>
      </c>
      <c r="B14" s="37" t="s">
        <v>24</v>
      </c>
      <c r="C14" s="46"/>
      <c r="D14" s="25"/>
      <c r="E14" s="30" t="s">
        <v>11</v>
      </c>
      <c r="F14" s="31">
        <v>3</v>
      </c>
      <c r="G14" s="33">
        <v>700280</v>
      </c>
      <c r="H14" s="34">
        <f t="shared" si="0"/>
        <v>2100840</v>
      </c>
      <c r="I14" s="35">
        <v>635490</v>
      </c>
      <c r="J14" s="34">
        <f t="shared" si="1"/>
        <v>1906470</v>
      </c>
      <c r="K14" s="16">
        <v>639100</v>
      </c>
      <c r="L14" s="29">
        <f t="shared" si="2"/>
        <v>1917300</v>
      </c>
      <c r="M14" s="27">
        <f t="shared" si="3"/>
        <v>658290</v>
      </c>
    </row>
    <row r="15" spans="1:13" ht="29.25" customHeight="1" x14ac:dyDescent="0.25">
      <c r="A15" s="18"/>
      <c r="B15" s="40"/>
      <c r="C15" s="40"/>
      <c r="D15" s="40"/>
      <c r="E15" s="40"/>
      <c r="F15" s="41"/>
      <c r="G15" s="42">
        <f>H11+H12+H13+H14</f>
        <v>15760814</v>
      </c>
      <c r="H15" s="42"/>
      <c r="I15" s="42">
        <f t="shared" ref="I15" si="4">J11+J12+J13+J14</f>
        <v>15734370</v>
      </c>
      <c r="J15" s="42"/>
      <c r="K15" s="42">
        <f t="shared" ref="K15" si="5">L11+L12+L13+L14</f>
        <v>15048400</v>
      </c>
      <c r="L15" s="42"/>
      <c r="M15" s="14"/>
    </row>
    <row r="16" spans="1:13" s="6" customFormat="1" ht="51.75" customHeight="1" x14ac:dyDescent="0.25">
      <c r="A16" s="15"/>
      <c r="B16" s="43" t="s">
        <v>16</v>
      </c>
      <c r="C16" s="43"/>
      <c r="D16" s="43"/>
      <c r="E16" s="43"/>
      <c r="F16" s="43"/>
      <c r="G16" s="42">
        <f>ROUND((G15+I15+K15)/3,2)</f>
        <v>15514528</v>
      </c>
      <c r="H16" s="42"/>
      <c r="I16" s="42"/>
      <c r="J16" s="42"/>
      <c r="K16" s="42"/>
      <c r="L16" s="42"/>
      <c r="M16" s="42"/>
    </row>
    <row r="17" spans="1:13" ht="22.5" customHeight="1" x14ac:dyDescent="0.25">
      <c r="B17" s="38" t="s">
        <v>12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</row>
    <row r="18" spans="1:13" ht="21.75" customHeight="1" x14ac:dyDescent="0.25">
      <c r="A18" s="5"/>
      <c r="B18" s="38" t="s">
        <v>13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spans="1:13" ht="29.45" customHeight="1" x14ac:dyDescent="0.25">
      <c r="A19" s="5"/>
      <c r="B19" s="39" t="s">
        <v>15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</row>
    <row r="22" spans="1:13" x14ac:dyDescent="0.25">
      <c r="F22" s="19"/>
      <c r="G22" s="19"/>
      <c r="H22" s="19"/>
      <c r="I22" s="19"/>
      <c r="J22" s="19"/>
      <c r="K22" s="19"/>
      <c r="L22" s="19"/>
      <c r="M22" s="20"/>
    </row>
    <row r="23" spans="1:13" x14ac:dyDescent="0.25">
      <c r="F23" s="19"/>
      <c r="G23" s="21"/>
      <c r="H23" s="21"/>
      <c r="I23" s="19"/>
      <c r="J23" s="19"/>
      <c r="K23" s="19"/>
      <c r="L23" s="19"/>
      <c r="M23" s="20"/>
    </row>
    <row r="24" spans="1:13" ht="15.75" x14ac:dyDescent="0.25">
      <c r="F24" s="19"/>
      <c r="G24" s="21"/>
      <c r="H24" s="21"/>
      <c r="I24" s="19"/>
      <c r="J24" s="22"/>
      <c r="K24" s="23"/>
      <c r="L24" s="19"/>
      <c r="M24" s="20"/>
    </row>
    <row r="25" spans="1:13" ht="15.75" x14ac:dyDescent="0.25">
      <c r="F25" s="19"/>
      <c r="G25" s="19"/>
      <c r="H25" s="21"/>
      <c r="I25" s="19"/>
      <c r="J25" s="22"/>
      <c r="K25" s="23"/>
      <c r="L25" s="19"/>
      <c r="M25" s="20"/>
    </row>
    <row r="26" spans="1:13" ht="15.75" x14ac:dyDescent="0.25">
      <c r="F26" s="19"/>
      <c r="G26" s="19"/>
      <c r="H26" s="19"/>
      <c r="I26" s="19"/>
      <c r="J26" s="22"/>
      <c r="K26" s="24"/>
      <c r="L26" s="19"/>
      <c r="M26" s="20"/>
    </row>
    <row r="27" spans="1:13" x14ac:dyDescent="0.25">
      <c r="C27" s="5"/>
      <c r="F27" s="19"/>
      <c r="G27" s="19"/>
      <c r="H27" s="19"/>
      <c r="I27" s="19"/>
      <c r="J27" s="19"/>
      <c r="K27" s="19"/>
      <c r="L27" s="19"/>
      <c r="M27" s="20"/>
    </row>
    <row r="28" spans="1:13" x14ac:dyDescent="0.25">
      <c r="F28" s="19"/>
      <c r="G28" s="19"/>
      <c r="H28" s="19"/>
      <c r="I28" s="19"/>
      <c r="J28" s="19"/>
      <c r="K28" s="19"/>
      <c r="L28" s="19"/>
      <c r="M28" s="20"/>
    </row>
    <row r="29" spans="1:13" x14ac:dyDescent="0.25">
      <c r="F29" s="19"/>
      <c r="G29" s="19"/>
      <c r="H29" s="19"/>
      <c r="I29" s="19"/>
      <c r="J29" s="19"/>
      <c r="K29" s="19"/>
      <c r="L29" s="19"/>
      <c r="M29" s="20"/>
    </row>
    <row r="30" spans="1:13" x14ac:dyDescent="0.25">
      <c r="F30" s="19"/>
      <c r="G30" s="19"/>
      <c r="H30" s="19"/>
      <c r="I30" s="19"/>
      <c r="J30" s="19"/>
      <c r="K30" s="19"/>
      <c r="L30" s="19"/>
      <c r="M30" s="20"/>
    </row>
    <row r="31" spans="1:13" x14ac:dyDescent="0.25">
      <c r="F31" s="19"/>
      <c r="G31" s="19"/>
      <c r="H31" s="19"/>
      <c r="I31" s="19"/>
      <c r="J31" s="19"/>
      <c r="K31" s="19"/>
      <c r="L31" s="19"/>
      <c r="M31" s="20"/>
    </row>
  </sheetData>
  <mergeCells count="25">
    <mergeCell ref="B1:M1"/>
    <mergeCell ref="B2:M2"/>
    <mergeCell ref="A4:M4"/>
    <mergeCell ref="B5:M5"/>
    <mergeCell ref="A8:A10"/>
    <mergeCell ref="B8:B10"/>
    <mergeCell ref="E8:E10"/>
    <mergeCell ref="F8:F10"/>
    <mergeCell ref="M8:M10"/>
    <mergeCell ref="G8:L8"/>
    <mergeCell ref="G9:H9"/>
    <mergeCell ref="I9:J9"/>
    <mergeCell ref="K9:L9"/>
    <mergeCell ref="C8:C10"/>
    <mergeCell ref="D8:D10"/>
    <mergeCell ref="B17:M17"/>
    <mergeCell ref="B18:M18"/>
    <mergeCell ref="B19:M19"/>
    <mergeCell ref="B15:F15"/>
    <mergeCell ref="G15:H15"/>
    <mergeCell ref="I15:J15"/>
    <mergeCell ref="K15:L15"/>
    <mergeCell ref="B16:F16"/>
    <mergeCell ref="G16:M16"/>
    <mergeCell ref="C11:C14"/>
  </mergeCells>
  <pageMargins left="0.7" right="0.7" top="0.75" bottom="0.75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Fedorova</dc:creator>
  <cp:lastModifiedBy>Пользователь</cp:lastModifiedBy>
  <cp:lastPrinted>2026-09-09T08:25:05Z</cp:lastPrinted>
  <dcterms:created xsi:type="dcterms:W3CDTF">2021-01-25T12:59:15Z</dcterms:created>
  <dcterms:modified xsi:type="dcterms:W3CDTF">2026-09-09T11:20:59Z</dcterms:modified>
</cp:coreProperties>
</file>