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-15" yWindow="-15" windowWidth="14400" windowHeight="12735"/>
  </bookViews>
  <sheets>
    <sheet name="Кабельно-проводниковая прод" sheetId="23" r:id="rId1"/>
  </sheets>
  <definedNames>
    <definedName name="_GoBack" localSheetId="0">'Кабельно-проводниковая прод'!$G$181</definedName>
    <definedName name="_xlnm.Print_Area" localSheetId="0">'Кабельно-проводниковая прод'!$A$1:$O$251</definedName>
  </definedNames>
  <calcPr calcId="145621"/>
</workbook>
</file>

<file path=xl/calcChain.xml><?xml version="1.0" encoding="utf-8"?>
<calcChain xmlns="http://schemas.openxmlformats.org/spreadsheetml/2006/main">
  <c r="L242" i="23" l="1"/>
  <c r="M242" i="23" s="1"/>
  <c r="N242" i="23" s="1"/>
  <c r="O242" i="23" s="1"/>
  <c r="L243" i="23"/>
  <c r="M243" i="23" s="1"/>
  <c r="N243" i="23" s="1"/>
  <c r="O243" i="23" s="1"/>
  <c r="I242" i="23"/>
  <c r="J242" i="23" s="1"/>
  <c r="K242" i="23" s="1"/>
  <c r="I243" i="23"/>
  <c r="J243" i="23" s="1"/>
  <c r="K243" i="23" s="1"/>
  <c r="O237" i="23" l="1"/>
  <c r="O238" i="23"/>
  <c r="L239" i="23" l="1"/>
  <c r="M239" i="23" s="1"/>
  <c r="L240" i="23"/>
  <c r="M240" i="23" s="1"/>
  <c r="L241" i="23"/>
  <c r="M241" i="23" s="1"/>
  <c r="N241" i="23" s="1"/>
  <c r="O241" i="23" s="1"/>
  <c r="I239" i="23"/>
  <c r="J239" i="23" s="1"/>
  <c r="K239" i="23" s="1"/>
  <c r="I240" i="23"/>
  <c r="J240" i="23" s="1"/>
  <c r="K240" i="23" s="1"/>
  <c r="I241" i="23"/>
  <c r="J241" i="23" s="1"/>
  <c r="K241" i="23" s="1"/>
  <c r="I238" i="23"/>
  <c r="J238" i="23" s="1"/>
  <c r="K238" i="23" s="1"/>
  <c r="L238" i="23"/>
  <c r="M238" i="23" s="1"/>
  <c r="I236" i="23"/>
  <c r="J236" i="23" s="1"/>
  <c r="K236" i="23" s="1"/>
  <c r="L236" i="23"/>
  <c r="M236" i="23" s="1"/>
  <c r="N236" i="23" s="1"/>
  <c r="O236" i="23" s="1"/>
  <c r="I237" i="23"/>
  <c r="J237" i="23" s="1"/>
  <c r="K237" i="23" s="1"/>
  <c r="L237" i="23"/>
  <c r="M237" i="23" s="1"/>
  <c r="N237" i="23" s="1"/>
  <c r="I111" i="23"/>
  <c r="J111" i="23" s="1"/>
  <c r="K111" i="23" s="1"/>
  <c r="L111" i="23"/>
  <c r="M111" i="23" s="1"/>
  <c r="N111" i="23" s="1"/>
  <c r="O111" i="23" s="1"/>
  <c r="I112" i="23"/>
  <c r="J112" i="23" s="1"/>
  <c r="K112" i="23" s="1"/>
  <c r="L112" i="23"/>
  <c r="M112" i="23" s="1"/>
  <c r="N112" i="23" s="1"/>
  <c r="O112" i="23" s="1"/>
  <c r="I113" i="23"/>
  <c r="J113" i="23" s="1"/>
  <c r="K113" i="23" s="1"/>
  <c r="L113" i="23"/>
  <c r="M113" i="23" s="1"/>
  <c r="N113" i="23" s="1"/>
  <c r="O113" i="23" s="1"/>
  <c r="I114" i="23"/>
  <c r="J114" i="23" s="1"/>
  <c r="K114" i="23" s="1"/>
  <c r="L114" i="23"/>
  <c r="M114" i="23" s="1"/>
  <c r="N114" i="23" s="1"/>
  <c r="O114" i="23" s="1"/>
  <c r="I115" i="23"/>
  <c r="J115" i="23" s="1"/>
  <c r="K115" i="23" s="1"/>
  <c r="L115" i="23"/>
  <c r="M115" i="23" s="1"/>
  <c r="N115" i="23" s="1"/>
  <c r="O115" i="23" s="1"/>
  <c r="I116" i="23"/>
  <c r="J116" i="23" s="1"/>
  <c r="K116" i="23" s="1"/>
  <c r="L116" i="23"/>
  <c r="M116" i="23" s="1"/>
  <c r="N116" i="23" s="1"/>
  <c r="O116" i="23" s="1"/>
  <c r="I117" i="23"/>
  <c r="J117" i="23" s="1"/>
  <c r="K117" i="23" s="1"/>
  <c r="L117" i="23"/>
  <c r="M117" i="23" s="1"/>
  <c r="N117" i="23" s="1"/>
  <c r="O117" i="23" s="1"/>
  <c r="I118" i="23"/>
  <c r="J118" i="23" s="1"/>
  <c r="K118" i="23" s="1"/>
  <c r="L118" i="23"/>
  <c r="M118" i="23" s="1"/>
  <c r="N118" i="23" s="1"/>
  <c r="O118" i="23" s="1"/>
  <c r="I119" i="23"/>
  <c r="J119" i="23" s="1"/>
  <c r="K119" i="23" s="1"/>
  <c r="L119" i="23"/>
  <c r="M119" i="23" s="1"/>
  <c r="N119" i="23" s="1"/>
  <c r="O119" i="23" s="1"/>
  <c r="I120" i="23"/>
  <c r="J120" i="23" s="1"/>
  <c r="K120" i="23" s="1"/>
  <c r="L120" i="23"/>
  <c r="M120" i="23" s="1"/>
  <c r="N120" i="23" s="1"/>
  <c r="O120" i="23" s="1"/>
  <c r="I121" i="23"/>
  <c r="J121" i="23" s="1"/>
  <c r="K121" i="23" s="1"/>
  <c r="L121" i="23"/>
  <c r="M121" i="23" s="1"/>
  <c r="N121" i="23" s="1"/>
  <c r="O121" i="23" s="1"/>
  <c r="I122" i="23"/>
  <c r="J122" i="23" s="1"/>
  <c r="K122" i="23" s="1"/>
  <c r="L122" i="23"/>
  <c r="M122" i="23" s="1"/>
  <c r="N122" i="23" s="1"/>
  <c r="O122" i="23" s="1"/>
  <c r="I123" i="23"/>
  <c r="J123" i="23" s="1"/>
  <c r="K123" i="23" s="1"/>
  <c r="L123" i="23"/>
  <c r="M123" i="23" s="1"/>
  <c r="N123" i="23" s="1"/>
  <c r="O123" i="23" s="1"/>
  <c r="I124" i="23"/>
  <c r="J124" i="23" s="1"/>
  <c r="K124" i="23" s="1"/>
  <c r="L124" i="23"/>
  <c r="M124" i="23" s="1"/>
  <c r="N124" i="23" s="1"/>
  <c r="O124" i="23" s="1"/>
  <c r="I125" i="23"/>
  <c r="J125" i="23" s="1"/>
  <c r="K125" i="23" s="1"/>
  <c r="L125" i="23"/>
  <c r="M125" i="23" s="1"/>
  <c r="N125" i="23" s="1"/>
  <c r="O125" i="23" s="1"/>
  <c r="I126" i="23"/>
  <c r="J126" i="23" s="1"/>
  <c r="K126" i="23" s="1"/>
  <c r="L126" i="23"/>
  <c r="M126" i="23" s="1"/>
  <c r="N126" i="23" s="1"/>
  <c r="O126" i="23" s="1"/>
  <c r="I127" i="23"/>
  <c r="J127" i="23" s="1"/>
  <c r="K127" i="23" s="1"/>
  <c r="L127" i="23"/>
  <c r="M127" i="23" s="1"/>
  <c r="N127" i="23" s="1"/>
  <c r="O127" i="23" s="1"/>
  <c r="I128" i="23"/>
  <c r="J128" i="23" s="1"/>
  <c r="K128" i="23" s="1"/>
  <c r="L128" i="23"/>
  <c r="M128" i="23" s="1"/>
  <c r="N128" i="23" s="1"/>
  <c r="O128" i="23" s="1"/>
  <c r="I129" i="23"/>
  <c r="J129" i="23" s="1"/>
  <c r="K129" i="23" s="1"/>
  <c r="L129" i="23"/>
  <c r="M129" i="23" s="1"/>
  <c r="N129" i="23" s="1"/>
  <c r="O129" i="23" s="1"/>
  <c r="I130" i="23"/>
  <c r="J130" i="23" s="1"/>
  <c r="K130" i="23" s="1"/>
  <c r="L130" i="23"/>
  <c r="M130" i="23" s="1"/>
  <c r="N130" i="23" s="1"/>
  <c r="O130" i="23" s="1"/>
  <c r="I131" i="23"/>
  <c r="J131" i="23" s="1"/>
  <c r="K131" i="23" s="1"/>
  <c r="L131" i="23"/>
  <c r="M131" i="23" s="1"/>
  <c r="N131" i="23" s="1"/>
  <c r="O131" i="23" s="1"/>
  <c r="I132" i="23"/>
  <c r="J132" i="23" s="1"/>
  <c r="K132" i="23" s="1"/>
  <c r="L132" i="23"/>
  <c r="M132" i="23" s="1"/>
  <c r="N132" i="23" s="1"/>
  <c r="O132" i="23" s="1"/>
  <c r="I133" i="23"/>
  <c r="J133" i="23" s="1"/>
  <c r="K133" i="23" s="1"/>
  <c r="L133" i="23"/>
  <c r="M133" i="23" s="1"/>
  <c r="N133" i="23" s="1"/>
  <c r="O133" i="23" s="1"/>
  <c r="I134" i="23"/>
  <c r="J134" i="23" s="1"/>
  <c r="K134" i="23" s="1"/>
  <c r="L134" i="23"/>
  <c r="M134" i="23" s="1"/>
  <c r="N134" i="23" s="1"/>
  <c r="O134" i="23" s="1"/>
  <c r="I135" i="23"/>
  <c r="J135" i="23" s="1"/>
  <c r="K135" i="23" s="1"/>
  <c r="L135" i="23"/>
  <c r="M135" i="23" s="1"/>
  <c r="N135" i="23" s="1"/>
  <c r="O135" i="23" s="1"/>
  <c r="I136" i="23"/>
  <c r="J136" i="23" s="1"/>
  <c r="K136" i="23" s="1"/>
  <c r="L136" i="23"/>
  <c r="M136" i="23" s="1"/>
  <c r="N136" i="23" s="1"/>
  <c r="O136" i="23" s="1"/>
  <c r="I137" i="23"/>
  <c r="J137" i="23" s="1"/>
  <c r="K137" i="23" s="1"/>
  <c r="L137" i="23"/>
  <c r="M137" i="23" s="1"/>
  <c r="N137" i="23" s="1"/>
  <c r="O137" i="23" s="1"/>
  <c r="I138" i="23"/>
  <c r="J138" i="23" s="1"/>
  <c r="K138" i="23" s="1"/>
  <c r="L138" i="23"/>
  <c r="M138" i="23" s="1"/>
  <c r="N138" i="23" s="1"/>
  <c r="O138" i="23" s="1"/>
  <c r="I139" i="23"/>
  <c r="J139" i="23" s="1"/>
  <c r="K139" i="23" s="1"/>
  <c r="L139" i="23"/>
  <c r="M139" i="23" s="1"/>
  <c r="N139" i="23" s="1"/>
  <c r="O139" i="23" s="1"/>
  <c r="I140" i="23"/>
  <c r="J140" i="23" s="1"/>
  <c r="K140" i="23" s="1"/>
  <c r="L140" i="23"/>
  <c r="M140" i="23" s="1"/>
  <c r="N140" i="23" s="1"/>
  <c r="O140" i="23" s="1"/>
  <c r="I141" i="23"/>
  <c r="J141" i="23" s="1"/>
  <c r="K141" i="23" s="1"/>
  <c r="L141" i="23"/>
  <c r="M141" i="23" s="1"/>
  <c r="N141" i="23" s="1"/>
  <c r="O141" i="23" s="1"/>
  <c r="I142" i="23"/>
  <c r="J142" i="23" s="1"/>
  <c r="K142" i="23" s="1"/>
  <c r="L142" i="23"/>
  <c r="M142" i="23" s="1"/>
  <c r="N142" i="23" s="1"/>
  <c r="O142" i="23" s="1"/>
  <c r="I143" i="23"/>
  <c r="J143" i="23" s="1"/>
  <c r="K143" i="23" s="1"/>
  <c r="L143" i="23"/>
  <c r="M143" i="23" s="1"/>
  <c r="N143" i="23" s="1"/>
  <c r="O143" i="23" s="1"/>
  <c r="I144" i="23"/>
  <c r="J144" i="23" s="1"/>
  <c r="K144" i="23" s="1"/>
  <c r="L144" i="23"/>
  <c r="M144" i="23" s="1"/>
  <c r="N144" i="23" s="1"/>
  <c r="O144" i="23" s="1"/>
  <c r="I145" i="23"/>
  <c r="J145" i="23" s="1"/>
  <c r="K145" i="23" s="1"/>
  <c r="L145" i="23"/>
  <c r="M145" i="23" s="1"/>
  <c r="N145" i="23" s="1"/>
  <c r="O145" i="23" s="1"/>
  <c r="I146" i="23"/>
  <c r="J146" i="23" s="1"/>
  <c r="K146" i="23" s="1"/>
  <c r="L146" i="23"/>
  <c r="M146" i="23" s="1"/>
  <c r="N146" i="23" s="1"/>
  <c r="O146" i="23" s="1"/>
  <c r="I147" i="23"/>
  <c r="J147" i="23" s="1"/>
  <c r="K147" i="23" s="1"/>
  <c r="L147" i="23"/>
  <c r="M147" i="23" s="1"/>
  <c r="N147" i="23" s="1"/>
  <c r="O147" i="23" s="1"/>
  <c r="I148" i="23"/>
  <c r="J148" i="23" s="1"/>
  <c r="K148" i="23" s="1"/>
  <c r="L148" i="23"/>
  <c r="M148" i="23" s="1"/>
  <c r="N148" i="23" s="1"/>
  <c r="O148" i="23" s="1"/>
  <c r="I149" i="23"/>
  <c r="J149" i="23" s="1"/>
  <c r="K149" i="23" s="1"/>
  <c r="L149" i="23"/>
  <c r="M149" i="23" s="1"/>
  <c r="N149" i="23" s="1"/>
  <c r="O149" i="23" s="1"/>
  <c r="I150" i="23"/>
  <c r="J150" i="23" s="1"/>
  <c r="K150" i="23" s="1"/>
  <c r="L150" i="23"/>
  <c r="M150" i="23" s="1"/>
  <c r="N150" i="23" s="1"/>
  <c r="O150" i="23" s="1"/>
  <c r="I151" i="23"/>
  <c r="J151" i="23" s="1"/>
  <c r="K151" i="23" s="1"/>
  <c r="L151" i="23"/>
  <c r="M151" i="23" s="1"/>
  <c r="N151" i="23" s="1"/>
  <c r="O151" i="23" s="1"/>
  <c r="I152" i="23"/>
  <c r="J152" i="23" s="1"/>
  <c r="K152" i="23" s="1"/>
  <c r="L152" i="23"/>
  <c r="M152" i="23" s="1"/>
  <c r="N152" i="23" s="1"/>
  <c r="O152" i="23" s="1"/>
  <c r="I153" i="23"/>
  <c r="J153" i="23" s="1"/>
  <c r="K153" i="23" s="1"/>
  <c r="L153" i="23"/>
  <c r="M153" i="23" s="1"/>
  <c r="N153" i="23" s="1"/>
  <c r="O153" i="23" s="1"/>
  <c r="I154" i="23"/>
  <c r="J154" i="23" s="1"/>
  <c r="K154" i="23" s="1"/>
  <c r="L154" i="23"/>
  <c r="M154" i="23" s="1"/>
  <c r="N154" i="23" s="1"/>
  <c r="O154" i="23" s="1"/>
  <c r="I155" i="23"/>
  <c r="J155" i="23" s="1"/>
  <c r="K155" i="23" s="1"/>
  <c r="L155" i="23"/>
  <c r="M155" i="23" s="1"/>
  <c r="N155" i="23" s="1"/>
  <c r="O155" i="23" s="1"/>
  <c r="I156" i="23"/>
  <c r="J156" i="23" s="1"/>
  <c r="K156" i="23" s="1"/>
  <c r="L156" i="23"/>
  <c r="M156" i="23" s="1"/>
  <c r="N156" i="23" s="1"/>
  <c r="O156" i="23" s="1"/>
  <c r="I157" i="23"/>
  <c r="J157" i="23" s="1"/>
  <c r="K157" i="23" s="1"/>
  <c r="L157" i="23"/>
  <c r="M157" i="23" s="1"/>
  <c r="N157" i="23" s="1"/>
  <c r="O157" i="23" s="1"/>
  <c r="I158" i="23"/>
  <c r="J158" i="23" s="1"/>
  <c r="K158" i="23" s="1"/>
  <c r="L158" i="23"/>
  <c r="M158" i="23" s="1"/>
  <c r="N158" i="23" s="1"/>
  <c r="O158" i="23" s="1"/>
  <c r="I159" i="23"/>
  <c r="J159" i="23" s="1"/>
  <c r="K159" i="23" s="1"/>
  <c r="L159" i="23"/>
  <c r="M159" i="23" s="1"/>
  <c r="N159" i="23" s="1"/>
  <c r="O159" i="23" s="1"/>
  <c r="I160" i="23"/>
  <c r="J160" i="23" s="1"/>
  <c r="K160" i="23" s="1"/>
  <c r="L160" i="23"/>
  <c r="M160" i="23" s="1"/>
  <c r="N160" i="23" s="1"/>
  <c r="O160" i="23" s="1"/>
  <c r="I161" i="23"/>
  <c r="J161" i="23" s="1"/>
  <c r="K161" i="23" s="1"/>
  <c r="L161" i="23"/>
  <c r="M161" i="23" s="1"/>
  <c r="N161" i="23" s="1"/>
  <c r="O161" i="23" s="1"/>
  <c r="I162" i="23"/>
  <c r="J162" i="23" s="1"/>
  <c r="K162" i="23" s="1"/>
  <c r="L162" i="23"/>
  <c r="M162" i="23" s="1"/>
  <c r="N162" i="23" s="1"/>
  <c r="O162" i="23" s="1"/>
  <c r="I163" i="23"/>
  <c r="J163" i="23" s="1"/>
  <c r="K163" i="23" s="1"/>
  <c r="L163" i="23"/>
  <c r="M163" i="23" s="1"/>
  <c r="N163" i="23" s="1"/>
  <c r="O163" i="23" s="1"/>
  <c r="I164" i="23"/>
  <c r="J164" i="23" s="1"/>
  <c r="K164" i="23" s="1"/>
  <c r="L164" i="23"/>
  <c r="M164" i="23" s="1"/>
  <c r="N164" i="23" s="1"/>
  <c r="O164" i="23" s="1"/>
  <c r="I165" i="23"/>
  <c r="J165" i="23" s="1"/>
  <c r="K165" i="23" s="1"/>
  <c r="L165" i="23"/>
  <c r="M165" i="23" s="1"/>
  <c r="N165" i="23" s="1"/>
  <c r="O165" i="23" s="1"/>
  <c r="I166" i="23"/>
  <c r="J166" i="23" s="1"/>
  <c r="K166" i="23" s="1"/>
  <c r="L166" i="23"/>
  <c r="M166" i="23" s="1"/>
  <c r="N166" i="23" s="1"/>
  <c r="O166" i="23" s="1"/>
  <c r="I167" i="23"/>
  <c r="J167" i="23" s="1"/>
  <c r="K167" i="23" s="1"/>
  <c r="L167" i="23"/>
  <c r="M167" i="23" s="1"/>
  <c r="N167" i="23" s="1"/>
  <c r="O167" i="23" s="1"/>
  <c r="I168" i="23"/>
  <c r="J168" i="23" s="1"/>
  <c r="K168" i="23" s="1"/>
  <c r="L168" i="23"/>
  <c r="M168" i="23" s="1"/>
  <c r="N168" i="23" s="1"/>
  <c r="O168" i="23" s="1"/>
  <c r="I169" i="23"/>
  <c r="J169" i="23" s="1"/>
  <c r="K169" i="23" s="1"/>
  <c r="L169" i="23"/>
  <c r="M169" i="23" s="1"/>
  <c r="N169" i="23" s="1"/>
  <c r="O169" i="23" s="1"/>
  <c r="I170" i="23"/>
  <c r="J170" i="23" s="1"/>
  <c r="K170" i="23" s="1"/>
  <c r="L170" i="23"/>
  <c r="M170" i="23" s="1"/>
  <c r="N170" i="23" s="1"/>
  <c r="O170" i="23" s="1"/>
  <c r="I171" i="23"/>
  <c r="J171" i="23" s="1"/>
  <c r="K171" i="23" s="1"/>
  <c r="L171" i="23"/>
  <c r="M171" i="23" s="1"/>
  <c r="N171" i="23" s="1"/>
  <c r="O171" i="23" s="1"/>
  <c r="I172" i="23"/>
  <c r="J172" i="23" s="1"/>
  <c r="K172" i="23" s="1"/>
  <c r="L172" i="23"/>
  <c r="M172" i="23" s="1"/>
  <c r="N172" i="23" s="1"/>
  <c r="O172" i="23" s="1"/>
  <c r="I173" i="23"/>
  <c r="J173" i="23" s="1"/>
  <c r="K173" i="23" s="1"/>
  <c r="L173" i="23"/>
  <c r="M173" i="23" s="1"/>
  <c r="N173" i="23" s="1"/>
  <c r="O173" i="23" s="1"/>
  <c r="I174" i="23"/>
  <c r="J174" i="23" s="1"/>
  <c r="K174" i="23" s="1"/>
  <c r="L174" i="23"/>
  <c r="M174" i="23" s="1"/>
  <c r="N174" i="23" s="1"/>
  <c r="O174" i="23" s="1"/>
  <c r="I175" i="23"/>
  <c r="J175" i="23" s="1"/>
  <c r="K175" i="23" s="1"/>
  <c r="L175" i="23"/>
  <c r="M175" i="23" s="1"/>
  <c r="N175" i="23" s="1"/>
  <c r="O175" i="23" s="1"/>
  <c r="I176" i="23"/>
  <c r="J176" i="23" s="1"/>
  <c r="K176" i="23" s="1"/>
  <c r="L176" i="23"/>
  <c r="M176" i="23" s="1"/>
  <c r="N176" i="23" s="1"/>
  <c r="O176" i="23" s="1"/>
  <c r="I177" i="23"/>
  <c r="J177" i="23" s="1"/>
  <c r="K177" i="23" s="1"/>
  <c r="L177" i="23"/>
  <c r="M177" i="23" s="1"/>
  <c r="N177" i="23" s="1"/>
  <c r="O177" i="23" s="1"/>
  <c r="I178" i="23"/>
  <c r="J178" i="23" s="1"/>
  <c r="K178" i="23" s="1"/>
  <c r="L178" i="23"/>
  <c r="M178" i="23" s="1"/>
  <c r="N178" i="23" s="1"/>
  <c r="O178" i="23" s="1"/>
  <c r="I179" i="23"/>
  <c r="J179" i="23" s="1"/>
  <c r="K179" i="23" s="1"/>
  <c r="L179" i="23"/>
  <c r="M179" i="23" s="1"/>
  <c r="N179" i="23" s="1"/>
  <c r="O179" i="23" s="1"/>
  <c r="I180" i="23"/>
  <c r="J180" i="23" s="1"/>
  <c r="K180" i="23" s="1"/>
  <c r="L180" i="23"/>
  <c r="M180" i="23" s="1"/>
  <c r="N180" i="23" s="1"/>
  <c r="O180" i="23" s="1"/>
  <c r="I181" i="23"/>
  <c r="J181" i="23" s="1"/>
  <c r="K181" i="23" s="1"/>
  <c r="L181" i="23"/>
  <c r="M181" i="23" s="1"/>
  <c r="N181" i="23" s="1"/>
  <c r="O181" i="23" s="1"/>
  <c r="I182" i="23"/>
  <c r="J182" i="23" s="1"/>
  <c r="K182" i="23" s="1"/>
  <c r="L182" i="23"/>
  <c r="M182" i="23" s="1"/>
  <c r="N182" i="23" s="1"/>
  <c r="O182" i="23" s="1"/>
  <c r="I183" i="23"/>
  <c r="J183" i="23" s="1"/>
  <c r="K183" i="23" s="1"/>
  <c r="L183" i="23"/>
  <c r="M183" i="23" s="1"/>
  <c r="N183" i="23" s="1"/>
  <c r="O183" i="23" s="1"/>
  <c r="I184" i="23"/>
  <c r="J184" i="23" s="1"/>
  <c r="K184" i="23" s="1"/>
  <c r="L184" i="23"/>
  <c r="M184" i="23" s="1"/>
  <c r="N184" i="23" s="1"/>
  <c r="O184" i="23" s="1"/>
  <c r="I185" i="23"/>
  <c r="J185" i="23" s="1"/>
  <c r="K185" i="23" s="1"/>
  <c r="L185" i="23"/>
  <c r="M185" i="23" s="1"/>
  <c r="N185" i="23" s="1"/>
  <c r="O185" i="23" s="1"/>
  <c r="I186" i="23"/>
  <c r="J186" i="23" s="1"/>
  <c r="K186" i="23" s="1"/>
  <c r="L186" i="23"/>
  <c r="M186" i="23" s="1"/>
  <c r="N186" i="23" s="1"/>
  <c r="O186" i="23" s="1"/>
  <c r="I187" i="23"/>
  <c r="J187" i="23" s="1"/>
  <c r="K187" i="23" s="1"/>
  <c r="L187" i="23"/>
  <c r="M187" i="23" s="1"/>
  <c r="N187" i="23" s="1"/>
  <c r="O187" i="23" s="1"/>
  <c r="I188" i="23"/>
  <c r="J188" i="23" s="1"/>
  <c r="K188" i="23" s="1"/>
  <c r="L188" i="23"/>
  <c r="M188" i="23" s="1"/>
  <c r="N188" i="23" s="1"/>
  <c r="O188" i="23" s="1"/>
  <c r="I189" i="23"/>
  <c r="J189" i="23" s="1"/>
  <c r="K189" i="23" s="1"/>
  <c r="L189" i="23"/>
  <c r="M189" i="23" s="1"/>
  <c r="N189" i="23" s="1"/>
  <c r="O189" i="23" s="1"/>
  <c r="I190" i="23"/>
  <c r="J190" i="23" s="1"/>
  <c r="K190" i="23" s="1"/>
  <c r="L190" i="23"/>
  <c r="M190" i="23" s="1"/>
  <c r="N190" i="23" s="1"/>
  <c r="O190" i="23" s="1"/>
  <c r="I191" i="23"/>
  <c r="J191" i="23" s="1"/>
  <c r="K191" i="23" s="1"/>
  <c r="L191" i="23"/>
  <c r="M191" i="23" s="1"/>
  <c r="N191" i="23" s="1"/>
  <c r="O191" i="23" s="1"/>
  <c r="I192" i="23"/>
  <c r="J192" i="23" s="1"/>
  <c r="K192" i="23" s="1"/>
  <c r="L192" i="23"/>
  <c r="M192" i="23" s="1"/>
  <c r="N192" i="23" s="1"/>
  <c r="O192" i="23" s="1"/>
  <c r="I193" i="23"/>
  <c r="J193" i="23" s="1"/>
  <c r="K193" i="23" s="1"/>
  <c r="L193" i="23"/>
  <c r="M193" i="23" s="1"/>
  <c r="N193" i="23" s="1"/>
  <c r="O193" i="23" s="1"/>
  <c r="I194" i="23"/>
  <c r="J194" i="23" s="1"/>
  <c r="K194" i="23" s="1"/>
  <c r="L194" i="23"/>
  <c r="M194" i="23" s="1"/>
  <c r="N194" i="23" s="1"/>
  <c r="O194" i="23" s="1"/>
  <c r="I195" i="23"/>
  <c r="J195" i="23" s="1"/>
  <c r="K195" i="23" s="1"/>
  <c r="L195" i="23"/>
  <c r="M195" i="23" s="1"/>
  <c r="N195" i="23" s="1"/>
  <c r="O195" i="23" s="1"/>
  <c r="I196" i="23"/>
  <c r="J196" i="23" s="1"/>
  <c r="K196" i="23" s="1"/>
  <c r="L196" i="23"/>
  <c r="M196" i="23" s="1"/>
  <c r="N196" i="23" s="1"/>
  <c r="O196" i="23" s="1"/>
  <c r="I197" i="23"/>
  <c r="J197" i="23" s="1"/>
  <c r="K197" i="23" s="1"/>
  <c r="L197" i="23"/>
  <c r="M197" i="23" s="1"/>
  <c r="N197" i="23" s="1"/>
  <c r="O197" i="23" s="1"/>
  <c r="I198" i="23"/>
  <c r="J198" i="23" s="1"/>
  <c r="K198" i="23" s="1"/>
  <c r="L198" i="23"/>
  <c r="M198" i="23" s="1"/>
  <c r="N198" i="23" s="1"/>
  <c r="O198" i="23" s="1"/>
  <c r="I199" i="23"/>
  <c r="J199" i="23" s="1"/>
  <c r="K199" i="23" s="1"/>
  <c r="L199" i="23"/>
  <c r="M199" i="23" s="1"/>
  <c r="N199" i="23" s="1"/>
  <c r="O199" i="23" s="1"/>
  <c r="I200" i="23"/>
  <c r="J200" i="23" s="1"/>
  <c r="K200" i="23" s="1"/>
  <c r="L200" i="23"/>
  <c r="M200" i="23" s="1"/>
  <c r="N200" i="23" s="1"/>
  <c r="O200" i="23" s="1"/>
  <c r="I201" i="23"/>
  <c r="J201" i="23" s="1"/>
  <c r="K201" i="23" s="1"/>
  <c r="L201" i="23"/>
  <c r="M201" i="23" s="1"/>
  <c r="N201" i="23" s="1"/>
  <c r="O201" i="23" s="1"/>
  <c r="I202" i="23"/>
  <c r="J202" i="23" s="1"/>
  <c r="K202" i="23" s="1"/>
  <c r="L202" i="23"/>
  <c r="M202" i="23" s="1"/>
  <c r="N202" i="23" s="1"/>
  <c r="O202" i="23" s="1"/>
  <c r="I203" i="23"/>
  <c r="J203" i="23" s="1"/>
  <c r="K203" i="23" s="1"/>
  <c r="L203" i="23"/>
  <c r="M203" i="23" s="1"/>
  <c r="N203" i="23" s="1"/>
  <c r="O203" i="23" s="1"/>
  <c r="I204" i="23"/>
  <c r="J204" i="23" s="1"/>
  <c r="K204" i="23" s="1"/>
  <c r="L204" i="23"/>
  <c r="M204" i="23" s="1"/>
  <c r="N204" i="23" s="1"/>
  <c r="O204" i="23" s="1"/>
  <c r="I205" i="23"/>
  <c r="J205" i="23" s="1"/>
  <c r="K205" i="23" s="1"/>
  <c r="L205" i="23"/>
  <c r="M205" i="23" s="1"/>
  <c r="N205" i="23" s="1"/>
  <c r="O205" i="23" s="1"/>
  <c r="I206" i="23"/>
  <c r="J206" i="23" s="1"/>
  <c r="K206" i="23" s="1"/>
  <c r="L206" i="23"/>
  <c r="M206" i="23" s="1"/>
  <c r="N206" i="23" s="1"/>
  <c r="O206" i="23" s="1"/>
  <c r="I207" i="23"/>
  <c r="J207" i="23" s="1"/>
  <c r="K207" i="23" s="1"/>
  <c r="L207" i="23"/>
  <c r="M207" i="23" s="1"/>
  <c r="N207" i="23" s="1"/>
  <c r="O207" i="23" s="1"/>
  <c r="I208" i="23"/>
  <c r="J208" i="23" s="1"/>
  <c r="K208" i="23" s="1"/>
  <c r="L208" i="23"/>
  <c r="M208" i="23" s="1"/>
  <c r="N208" i="23" s="1"/>
  <c r="O208" i="23" s="1"/>
  <c r="I209" i="23"/>
  <c r="J209" i="23" s="1"/>
  <c r="K209" i="23" s="1"/>
  <c r="L209" i="23"/>
  <c r="M209" i="23" s="1"/>
  <c r="N209" i="23" s="1"/>
  <c r="O209" i="23" s="1"/>
  <c r="I210" i="23"/>
  <c r="J210" i="23" s="1"/>
  <c r="K210" i="23" s="1"/>
  <c r="L210" i="23"/>
  <c r="M210" i="23" s="1"/>
  <c r="N210" i="23" s="1"/>
  <c r="O210" i="23" s="1"/>
  <c r="I211" i="23"/>
  <c r="J211" i="23" s="1"/>
  <c r="K211" i="23" s="1"/>
  <c r="L211" i="23"/>
  <c r="M211" i="23" s="1"/>
  <c r="N211" i="23" s="1"/>
  <c r="O211" i="23" s="1"/>
  <c r="I212" i="23"/>
  <c r="J212" i="23" s="1"/>
  <c r="K212" i="23" s="1"/>
  <c r="L212" i="23"/>
  <c r="M212" i="23" s="1"/>
  <c r="N212" i="23" s="1"/>
  <c r="O212" i="23" s="1"/>
  <c r="I213" i="23"/>
  <c r="J213" i="23" s="1"/>
  <c r="K213" i="23" s="1"/>
  <c r="L213" i="23"/>
  <c r="M213" i="23" s="1"/>
  <c r="N213" i="23" s="1"/>
  <c r="O213" i="23" s="1"/>
  <c r="I214" i="23"/>
  <c r="J214" i="23" s="1"/>
  <c r="K214" i="23" s="1"/>
  <c r="L214" i="23"/>
  <c r="M214" i="23" s="1"/>
  <c r="N214" i="23" s="1"/>
  <c r="O214" i="23" s="1"/>
  <c r="I215" i="23"/>
  <c r="J215" i="23" s="1"/>
  <c r="K215" i="23" s="1"/>
  <c r="L215" i="23"/>
  <c r="M215" i="23" s="1"/>
  <c r="N215" i="23" s="1"/>
  <c r="O215" i="23" s="1"/>
  <c r="I216" i="23"/>
  <c r="J216" i="23" s="1"/>
  <c r="K216" i="23" s="1"/>
  <c r="L216" i="23"/>
  <c r="M216" i="23" s="1"/>
  <c r="N216" i="23" s="1"/>
  <c r="O216" i="23" s="1"/>
  <c r="I217" i="23"/>
  <c r="J217" i="23" s="1"/>
  <c r="K217" i="23" s="1"/>
  <c r="L217" i="23"/>
  <c r="M217" i="23" s="1"/>
  <c r="N217" i="23" s="1"/>
  <c r="O217" i="23" s="1"/>
  <c r="I218" i="23"/>
  <c r="J218" i="23" s="1"/>
  <c r="K218" i="23" s="1"/>
  <c r="L218" i="23"/>
  <c r="M218" i="23" s="1"/>
  <c r="N218" i="23" s="1"/>
  <c r="O218" i="23" s="1"/>
  <c r="I219" i="23"/>
  <c r="J219" i="23" s="1"/>
  <c r="K219" i="23" s="1"/>
  <c r="L219" i="23"/>
  <c r="M219" i="23" s="1"/>
  <c r="N219" i="23" s="1"/>
  <c r="O219" i="23" s="1"/>
  <c r="I220" i="23"/>
  <c r="J220" i="23" s="1"/>
  <c r="K220" i="23" s="1"/>
  <c r="L220" i="23"/>
  <c r="M220" i="23" s="1"/>
  <c r="N220" i="23" s="1"/>
  <c r="O220" i="23" s="1"/>
  <c r="I221" i="23"/>
  <c r="J221" i="23" s="1"/>
  <c r="K221" i="23" s="1"/>
  <c r="L221" i="23"/>
  <c r="M221" i="23" s="1"/>
  <c r="N221" i="23" s="1"/>
  <c r="O221" i="23" s="1"/>
  <c r="I222" i="23"/>
  <c r="J222" i="23" s="1"/>
  <c r="K222" i="23" s="1"/>
  <c r="L222" i="23"/>
  <c r="M222" i="23" s="1"/>
  <c r="N222" i="23" s="1"/>
  <c r="O222" i="23" s="1"/>
  <c r="I223" i="23"/>
  <c r="J223" i="23" s="1"/>
  <c r="K223" i="23" s="1"/>
  <c r="L223" i="23"/>
  <c r="M223" i="23" s="1"/>
  <c r="N223" i="23" s="1"/>
  <c r="O223" i="23" s="1"/>
  <c r="I224" i="23"/>
  <c r="J224" i="23" s="1"/>
  <c r="K224" i="23" s="1"/>
  <c r="L224" i="23"/>
  <c r="M224" i="23" s="1"/>
  <c r="N224" i="23" s="1"/>
  <c r="O224" i="23" s="1"/>
  <c r="I225" i="23"/>
  <c r="J225" i="23" s="1"/>
  <c r="K225" i="23" s="1"/>
  <c r="L225" i="23"/>
  <c r="M225" i="23" s="1"/>
  <c r="N225" i="23" s="1"/>
  <c r="O225" i="23" s="1"/>
  <c r="I226" i="23"/>
  <c r="J226" i="23" s="1"/>
  <c r="K226" i="23" s="1"/>
  <c r="L226" i="23"/>
  <c r="M226" i="23" s="1"/>
  <c r="N226" i="23" s="1"/>
  <c r="O226" i="23" s="1"/>
  <c r="I227" i="23"/>
  <c r="J227" i="23" s="1"/>
  <c r="K227" i="23" s="1"/>
  <c r="L227" i="23"/>
  <c r="M227" i="23" s="1"/>
  <c r="N227" i="23" s="1"/>
  <c r="O227" i="23" s="1"/>
  <c r="I228" i="23"/>
  <c r="J228" i="23" s="1"/>
  <c r="K228" i="23" s="1"/>
  <c r="L228" i="23"/>
  <c r="M228" i="23" s="1"/>
  <c r="N228" i="23" s="1"/>
  <c r="O228" i="23" s="1"/>
  <c r="I229" i="23"/>
  <c r="J229" i="23" s="1"/>
  <c r="K229" i="23" s="1"/>
  <c r="L229" i="23"/>
  <c r="M229" i="23" s="1"/>
  <c r="N229" i="23" s="1"/>
  <c r="O229" i="23" s="1"/>
  <c r="I230" i="23"/>
  <c r="J230" i="23" s="1"/>
  <c r="K230" i="23" s="1"/>
  <c r="L230" i="23"/>
  <c r="M230" i="23" s="1"/>
  <c r="N230" i="23" s="1"/>
  <c r="O230" i="23" s="1"/>
  <c r="I231" i="23"/>
  <c r="J231" i="23" s="1"/>
  <c r="K231" i="23" s="1"/>
  <c r="L231" i="23"/>
  <c r="M231" i="23" s="1"/>
  <c r="N231" i="23" s="1"/>
  <c r="O231" i="23" s="1"/>
  <c r="I232" i="23"/>
  <c r="J232" i="23" s="1"/>
  <c r="K232" i="23" s="1"/>
  <c r="L232" i="23"/>
  <c r="M232" i="23" s="1"/>
  <c r="N232" i="23" s="1"/>
  <c r="O232" i="23" s="1"/>
  <c r="I233" i="23"/>
  <c r="J233" i="23" s="1"/>
  <c r="K233" i="23" s="1"/>
  <c r="L233" i="23"/>
  <c r="M233" i="23" s="1"/>
  <c r="N233" i="23" s="1"/>
  <c r="O233" i="23" s="1"/>
  <c r="I234" i="23"/>
  <c r="J234" i="23" s="1"/>
  <c r="K234" i="23" s="1"/>
  <c r="L234" i="23"/>
  <c r="M234" i="23" s="1"/>
  <c r="N234" i="23" s="1"/>
  <c r="O234" i="23" s="1"/>
  <c r="I235" i="23"/>
  <c r="J235" i="23" s="1"/>
  <c r="K235" i="23" s="1"/>
  <c r="L235" i="23"/>
  <c r="M235" i="23" s="1"/>
  <c r="N235" i="23" s="1"/>
  <c r="O235" i="23" s="1"/>
  <c r="I10" i="23"/>
  <c r="J10" i="23" s="1"/>
  <c r="K10" i="23" s="1"/>
  <c r="I11" i="23"/>
  <c r="J11" i="23" s="1"/>
  <c r="K11" i="23" s="1"/>
  <c r="I12" i="23"/>
  <c r="J12" i="23" s="1"/>
  <c r="K12" i="23" s="1"/>
  <c r="I13" i="23"/>
  <c r="J13" i="23" s="1"/>
  <c r="K13" i="23" s="1"/>
  <c r="I14" i="23"/>
  <c r="J14" i="23" s="1"/>
  <c r="K14" i="23" s="1"/>
  <c r="I15" i="23"/>
  <c r="J15" i="23" s="1"/>
  <c r="K15" i="23" s="1"/>
  <c r="I16" i="23"/>
  <c r="J16" i="23" s="1"/>
  <c r="K16" i="23" s="1"/>
  <c r="I17" i="23"/>
  <c r="J17" i="23" s="1"/>
  <c r="K17" i="23" s="1"/>
  <c r="I18" i="23"/>
  <c r="J18" i="23" s="1"/>
  <c r="K18" i="23" s="1"/>
  <c r="I19" i="23"/>
  <c r="J19" i="23" s="1"/>
  <c r="K19" i="23" s="1"/>
  <c r="I20" i="23"/>
  <c r="J20" i="23" s="1"/>
  <c r="K20" i="23" s="1"/>
  <c r="I21" i="23"/>
  <c r="J21" i="23" s="1"/>
  <c r="K21" i="23" s="1"/>
  <c r="I22" i="23"/>
  <c r="J22" i="23" s="1"/>
  <c r="K22" i="23" s="1"/>
  <c r="I23" i="23"/>
  <c r="J23" i="23" s="1"/>
  <c r="K23" i="23" s="1"/>
  <c r="I24" i="23"/>
  <c r="J24" i="23" s="1"/>
  <c r="K24" i="23" s="1"/>
  <c r="I25" i="23"/>
  <c r="J25" i="23" s="1"/>
  <c r="K25" i="23" s="1"/>
  <c r="I26" i="23"/>
  <c r="J26" i="23" s="1"/>
  <c r="K26" i="23" s="1"/>
  <c r="I27" i="23"/>
  <c r="J27" i="23" s="1"/>
  <c r="K27" i="23" s="1"/>
  <c r="I28" i="23"/>
  <c r="J28" i="23" s="1"/>
  <c r="K28" i="23" s="1"/>
  <c r="I29" i="23"/>
  <c r="J29" i="23" s="1"/>
  <c r="K29" i="23" s="1"/>
  <c r="I30" i="23"/>
  <c r="J30" i="23" s="1"/>
  <c r="K30" i="23" s="1"/>
  <c r="I31" i="23"/>
  <c r="J31" i="23" s="1"/>
  <c r="K31" i="23" s="1"/>
  <c r="I32" i="23"/>
  <c r="J32" i="23" s="1"/>
  <c r="K32" i="23" s="1"/>
  <c r="I33" i="23"/>
  <c r="J33" i="23" s="1"/>
  <c r="K33" i="23" s="1"/>
  <c r="I34" i="23"/>
  <c r="J34" i="23" s="1"/>
  <c r="K34" i="23" s="1"/>
  <c r="I35" i="23"/>
  <c r="J35" i="23" s="1"/>
  <c r="K35" i="23" s="1"/>
  <c r="I36" i="23"/>
  <c r="J36" i="23" s="1"/>
  <c r="K36" i="23" s="1"/>
  <c r="I37" i="23"/>
  <c r="J37" i="23" s="1"/>
  <c r="K37" i="23" s="1"/>
  <c r="I38" i="23"/>
  <c r="J38" i="23" s="1"/>
  <c r="K38" i="23" s="1"/>
  <c r="I39" i="23"/>
  <c r="J39" i="23" s="1"/>
  <c r="K39" i="23" s="1"/>
  <c r="I40" i="23"/>
  <c r="J40" i="23" s="1"/>
  <c r="K40" i="23" s="1"/>
  <c r="I41" i="23"/>
  <c r="J41" i="23" s="1"/>
  <c r="K41" i="23" s="1"/>
  <c r="I42" i="23"/>
  <c r="J42" i="23" s="1"/>
  <c r="K42" i="23" s="1"/>
  <c r="I43" i="23"/>
  <c r="J43" i="23" s="1"/>
  <c r="K43" i="23" s="1"/>
  <c r="I44" i="23"/>
  <c r="J44" i="23" s="1"/>
  <c r="K44" i="23" s="1"/>
  <c r="I45" i="23"/>
  <c r="J45" i="23" s="1"/>
  <c r="K45" i="23" s="1"/>
  <c r="I46" i="23"/>
  <c r="J46" i="23" s="1"/>
  <c r="K46" i="23" s="1"/>
  <c r="I47" i="23"/>
  <c r="J47" i="23" s="1"/>
  <c r="K47" i="23" s="1"/>
  <c r="I48" i="23"/>
  <c r="J48" i="23" s="1"/>
  <c r="K48" i="23" s="1"/>
  <c r="I49" i="23"/>
  <c r="J49" i="23" s="1"/>
  <c r="K49" i="23" s="1"/>
  <c r="I50" i="23"/>
  <c r="J50" i="23" s="1"/>
  <c r="K50" i="23" s="1"/>
  <c r="I51" i="23"/>
  <c r="J51" i="23" s="1"/>
  <c r="K51" i="23" s="1"/>
  <c r="I52" i="23"/>
  <c r="J52" i="23" s="1"/>
  <c r="K52" i="23" s="1"/>
  <c r="I53" i="23"/>
  <c r="J53" i="23" s="1"/>
  <c r="K53" i="23" s="1"/>
  <c r="I54" i="23"/>
  <c r="J54" i="23" s="1"/>
  <c r="K54" i="23" s="1"/>
  <c r="I55" i="23"/>
  <c r="J55" i="23" s="1"/>
  <c r="K55" i="23" s="1"/>
  <c r="I56" i="23"/>
  <c r="J56" i="23" s="1"/>
  <c r="K56" i="23" s="1"/>
  <c r="I57" i="23"/>
  <c r="J57" i="23" s="1"/>
  <c r="K57" i="23" s="1"/>
  <c r="I58" i="23"/>
  <c r="J58" i="23" s="1"/>
  <c r="K58" i="23" s="1"/>
  <c r="I59" i="23"/>
  <c r="J59" i="23" s="1"/>
  <c r="K59" i="23" s="1"/>
  <c r="I60" i="23"/>
  <c r="J60" i="23" s="1"/>
  <c r="K60" i="23" s="1"/>
  <c r="I61" i="23"/>
  <c r="J61" i="23" s="1"/>
  <c r="K61" i="23" s="1"/>
  <c r="I62" i="23"/>
  <c r="J62" i="23" s="1"/>
  <c r="K62" i="23" s="1"/>
  <c r="I63" i="23"/>
  <c r="J63" i="23" s="1"/>
  <c r="K63" i="23" s="1"/>
  <c r="I64" i="23"/>
  <c r="J64" i="23" s="1"/>
  <c r="K64" i="23" s="1"/>
  <c r="I65" i="23"/>
  <c r="J65" i="23" s="1"/>
  <c r="K65" i="23" s="1"/>
  <c r="I66" i="23"/>
  <c r="J66" i="23" s="1"/>
  <c r="K66" i="23" s="1"/>
  <c r="I67" i="23"/>
  <c r="J67" i="23" s="1"/>
  <c r="K67" i="23" s="1"/>
  <c r="I68" i="23"/>
  <c r="J68" i="23" s="1"/>
  <c r="K68" i="23" s="1"/>
  <c r="I69" i="23"/>
  <c r="J69" i="23" s="1"/>
  <c r="K69" i="23" s="1"/>
  <c r="I70" i="23"/>
  <c r="J70" i="23" s="1"/>
  <c r="K70" i="23" s="1"/>
  <c r="I71" i="23"/>
  <c r="J71" i="23" s="1"/>
  <c r="K71" i="23" s="1"/>
  <c r="I72" i="23"/>
  <c r="J72" i="23" s="1"/>
  <c r="K72" i="23" s="1"/>
  <c r="I73" i="23"/>
  <c r="J73" i="23" s="1"/>
  <c r="K73" i="23" s="1"/>
  <c r="I74" i="23"/>
  <c r="J74" i="23" s="1"/>
  <c r="K74" i="23" s="1"/>
  <c r="I75" i="23"/>
  <c r="J75" i="23" s="1"/>
  <c r="K75" i="23" s="1"/>
  <c r="I76" i="23"/>
  <c r="J76" i="23" s="1"/>
  <c r="K76" i="23" s="1"/>
  <c r="I77" i="23"/>
  <c r="J77" i="23" s="1"/>
  <c r="K77" i="23" s="1"/>
  <c r="I78" i="23"/>
  <c r="J78" i="23" s="1"/>
  <c r="K78" i="23" s="1"/>
  <c r="I79" i="23"/>
  <c r="J79" i="23" s="1"/>
  <c r="K79" i="23" s="1"/>
  <c r="I80" i="23"/>
  <c r="J80" i="23" s="1"/>
  <c r="K80" i="23" s="1"/>
  <c r="I81" i="23"/>
  <c r="J81" i="23" s="1"/>
  <c r="K81" i="23" s="1"/>
  <c r="I82" i="23"/>
  <c r="J82" i="23" s="1"/>
  <c r="K82" i="23" s="1"/>
  <c r="I83" i="23"/>
  <c r="J83" i="23" s="1"/>
  <c r="K83" i="23" s="1"/>
  <c r="I84" i="23"/>
  <c r="J84" i="23" s="1"/>
  <c r="K84" i="23" s="1"/>
  <c r="I85" i="23"/>
  <c r="J85" i="23" s="1"/>
  <c r="K85" i="23" s="1"/>
  <c r="I86" i="23"/>
  <c r="J86" i="23" s="1"/>
  <c r="K86" i="23" s="1"/>
  <c r="I87" i="23"/>
  <c r="J87" i="23" s="1"/>
  <c r="K87" i="23" s="1"/>
  <c r="I88" i="23"/>
  <c r="J88" i="23" s="1"/>
  <c r="K88" i="23" s="1"/>
  <c r="I89" i="23"/>
  <c r="J89" i="23" s="1"/>
  <c r="K89" i="23" s="1"/>
  <c r="I90" i="23"/>
  <c r="J90" i="23" s="1"/>
  <c r="K90" i="23" s="1"/>
  <c r="I91" i="23"/>
  <c r="J91" i="23" s="1"/>
  <c r="K91" i="23" s="1"/>
  <c r="I92" i="23"/>
  <c r="J92" i="23" s="1"/>
  <c r="K92" i="23" s="1"/>
  <c r="I93" i="23"/>
  <c r="J93" i="23" s="1"/>
  <c r="K93" i="23" s="1"/>
  <c r="I94" i="23"/>
  <c r="J94" i="23" s="1"/>
  <c r="K94" i="23" s="1"/>
  <c r="I95" i="23"/>
  <c r="J95" i="23" s="1"/>
  <c r="K95" i="23" s="1"/>
  <c r="I96" i="23"/>
  <c r="J96" i="23" s="1"/>
  <c r="K96" i="23" s="1"/>
  <c r="I97" i="23"/>
  <c r="J97" i="23" s="1"/>
  <c r="K97" i="23" s="1"/>
  <c r="I98" i="23"/>
  <c r="J98" i="23" s="1"/>
  <c r="K98" i="23" s="1"/>
  <c r="I99" i="23"/>
  <c r="J99" i="23" s="1"/>
  <c r="K99" i="23" s="1"/>
  <c r="I100" i="23"/>
  <c r="J100" i="23" s="1"/>
  <c r="K100" i="23" s="1"/>
  <c r="I101" i="23"/>
  <c r="J101" i="23" s="1"/>
  <c r="K101" i="23" s="1"/>
  <c r="I102" i="23"/>
  <c r="J102" i="23" s="1"/>
  <c r="K102" i="23" s="1"/>
  <c r="I103" i="23"/>
  <c r="J103" i="23" s="1"/>
  <c r="K103" i="23" s="1"/>
  <c r="I104" i="23"/>
  <c r="J104" i="23" s="1"/>
  <c r="K104" i="23" s="1"/>
  <c r="I105" i="23"/>
  <c r="J105" i="23" s="1"/>
  <c r="K105" i="23" s="1"/>
  <c r="I106" i="23"/>
  <c r="J106" i="23" s="1"/>
  <c r="K106" i="23" s="1"/>
  <c r="I107" i="23"/>
  <c r="J107" i="23" s="1"/>
  <c r="K107" i="23" s="1"/>
  <c r="I108" i="23"/>
  <c r="J108" i="23" s="1"/>
  <c r="K108" i="23" s="1"/>
  <c r="I109" i="23"/>
  <c r="J109" i="23" s="1"/>
  <c r="K109" i="23" s="1"/>
  <c r="I110" i="23"/>
  <c r="J110" i="23" s="1"/>
  <c r="K110" i="23" s="1"/>
  <c r="N239" i="23" l="1"/>
  <c r="M244" i="23"/>
  <c r="N240" i="23"/>
  <c r="N238" i="23"/>
  <c r="L11" i="23"/>
  <c r="M11" i="23" s="1"/>
  <c r="N11" i="23" s="1"/>
  <c r="O11" i="23" s="1"/>
  <c r="L12" i="23"/>
  <c r="M12" i="23" s="1"/>
  <c r="N12" i="23" s="1"/>
  <c r="O12" i="23" s="1"/>
  <c r="L13" i="23"/>
  <c r="M13" i="23" s="1"/>
  <c r="N13" i="23" s="1"/>
  <c r="O13" i="23" s="1"/>
  <c r="L14" i="23"/>
  <c r="M14" i="23" s="1"/>
  <c r="N14" i="23" s="1"/>
  <c r="O14" i="23" s="1"/>
  <c r="L15" i="23"/>
  <c r="M15" i="23" s="1"/>
  <c r="N15" i="23" s="1"/>
  <c r="O15" i="23" s="1"/>
  <c r="L16" i="23"/>
  <c r="M16" i="23" s="1"/>
  <c r="N16" i="23" s="1"/>
  <c r="O16" i="23" s="1"/>
  <c r="L17" i="23"/>
  <c r="M17" i="23" s="1"/>
  <c r="N17" i="23" s="1"/>
  <c r="O17" i="23" s="1"/>
  <c r="L18" i="23"/>
  <c r="M18" i="23" s="1"/>
  <c r="N18" i="23" s="1"/>
  <c r="O18" i="23" s="1"/>
  <c r="L19" i="23"/>
  <c r="M19" i="23" s="1"/>
  <c r="N19" i="23" s="1"/>
  <c r="O19" i="23" s="1"/>
  <c r="L20" i="23"/>
  <c r="M20" i="23" s="1"/>
  <c r="N20" i="23" s="1"/>
  <c r="O20" i="23" s="1"/>
  <c r="L21" i="23"/>
  <c r="M21" i="23" s="1"/>
  <c r="N21" i="23" s="1"/>
  <c r="O21" i="23" s="1"/>
  <c r="L22" i="23"/>
  <c r="M22" i="23" s="1"/>
  <c r="N22" i="23" s="1"/>
  <c r="O22" i="23" s="1"/>
  <c r="L23" i="23"/>
  <c r="M23" i="23" s="1"/>
  <c r="N23" i="23" s="1"/>
  <c r="O23" i="23" s="1"/>
  <c r="L24" i="23"/>
  <c r="M24" i="23" s="1"/>
  <c r="N24" i="23" s="1"/>
  <c r="O24" i="23" s="1"/>
  <c r="L25" i="23"/>
  <c r="M25" i="23" s="1"/>
  <c r="N25" i="23" s="1"/>
  <c r="O25" i="23" s="1"/>
  <c r="L26" i="23"/>
  <c r="M26" i="23" s="1"/>
  <c r="N26" i="23" s="1"/>
  <c r="O26" i="23" s="1"/>
  <c r="L27" i="23"/>
  <c r="M27" i="23" s="1"/>
  <c r="N27" i="23" s="1"/>
  <c r="O27" i="23" s="1"/>
  <c r="L28" i="23"/>
  <c r="M28" i="23" s="1"/>
  <c r="N28" i="23" s="1"/>
  <c r="O28" i="23" s="1"/>
  <c r="L29" i="23"/>
  <c r="M29" i="23" s="1"/>
  <c r="N29" i="23" s="1"/>
  <c r="O29" i="23" s="1"/>
  <c r="L30" i="23"/>
  <c r="M30" i="23" s="1"/>
  <c r="N30" i="23" s="1"/>
  <c r="O30" i="23" s="1"/>
  <c r="L31" i="23"/>
  <c r="M31" i="23" s="1"/>
  <c r="N31" i="23" s="1"/>
  <c r="O31" i="23" s="1"/>
  <c r="L32" i="23"/>
  <c r="M32" i="23" s="1"/>
  <c r="N32" i="23" s="1"/>
  <c r="O32" i="23" s="1"/>
  <c r="L33" i="23"/>
  <c r="M33" i="23" s="1"/>
  <c r="N33" i="23" s="1"/>
  <c r="O33" i="23" s="1"/>
  <c r="L34" i="23"/>
  <c r="M34" i="23" s="1"/>
  <c r="N34" i="23" s="1"/>
  <c r="O34" i="23" s="1"/>
  <c r="L35" i="23"/>
  <c r="M35" i="23" s="1"/>
  <c r="N35" i="23" s="1"/>
  <c r="O35" i="23" s="1"/>
  <c r="L36" i="23"/>
  <c r="M36" i="23" s="1"/>
  <c r="N36" i="23" s="1"/>
  <c r="O36" i="23" s="1"/>
  <c r="L37" i="23"/>
  <c r="M37" i="23" s="1"/>
  <c r="N37" i="23" s="1"/>
  <c r="O37" i="23" s="1"/>
  <c r="L38" i="23"/>
  <c r="M38" i="23" s="1"/>
  <c r="N38" i="23" s="1"/>
  <c r="O38" i="23" s="1"/>
  <c r="L39" i="23"/>
  <c r="M39" i="23" s="1"/>
  <c r="N39" i="23" s="1"/>
  <c r="O39" i="23" s="1"/>
  <c r="L40" i="23"/>
  <c r="M40" i="23" s="1"/>
  <c r="N40" i="23" s="1"/>
  <c r="O40" i="23" s="1"/>
  <c r="L41" i="23"/>
  <c r="M41" i="23" s="1"/>
  <c r="N41" i="23" s="1"/>
  <c r="O41" i="23" s="1"/>
  <c r="L42" i="23"/>
  <c r="M42" i="23" s="1"/>
  <c r="N42" i="23" s="1"/>
  <c r="O42" i="23" s="1"/>
  <c r="L43" i="23"/>
  <c r="M43" i="23" s="1"/>
  <c r="N43" i="23" s="1"/>
  <c r="O43" i="23" s="1"/>
  <c r="L44" i="23"/>
  <c r="M44" i="23" s="1"/>
  <c r="N44" i="23" s="1"/>
  <c r="O44" i="23" s="1"/>
  <c r="L45" i="23"/>
  <c r="M45" i="23" s="1"/>
  <c r="N45" i="23" s="1"/>
  <c r="O45" i="23" s="1"/>
  <c r="L46" i="23"/>
  <c r="M46" i="23" s="1"/>
  <c r="N46" i="23" s="1"/>
  <c r="O46" i="23" s="1"/>
  <c r="L47" i="23"/>
  <c r="M47" i="23" s="1"/>
  <c r="N47" i="23" s="1"/>
  <c r="O47" i="23" s="1"/>
  <c r="L48" i="23"/>
  <c r="M48" i="23" s="1"/>
  <c r="N48" i="23" s="1"/>
  <c r="O48" i="23" s="1"/>
  <c r="L49" i="23"/>
  <c r="M49" i="23" s="1"/>
  <c r="N49" i="23" s="1"/>
  <c r="O49" i="23" s="1"/>
  <c r="L50" i="23"/>
  <c r="M50" i="23" s="1"/>
  <c r="N50" i="23" s="1"/>
  <c r="O50" i="23" s="1"/>
  <c r="L51" i="23"/>
  <c r="M51" i="23" s="1"/>
  <c r="N51" i="23" s="1"/>
  <c r="O51" i="23" s="1"/>
  <c r="L52" i="23"/>
  <c r="M52" i="23" s="1"/>
  <c r="N52" i="23" s="1"/>
  <c r="O52" i="23" s="1"/>
  <c r="L53" i="23"/>
  <c r="M53" i="23" s="1"/>
  <c r="N53" i="23" s="1"/>
  <c r="O53" i="23" s="1"/>
  <c r="L54" i="23"/>
  <c r="M54" i="23" s="1"/>
  <c r="N54" i="23" s="1"/>
  <c r="O54" i="23" s="1"/>
  <c r="L55" i="23"/>
  <c r="M55" i="23" s="1"/>
  <c r="N55" i="23" s="1"/>
  <c r="O55" i="23" s="1"/>
  <c r="L56" i="23"/>
  <c r="M56" i="23" s="1"/>
  <c r="N56" i="23" s="1"/>
  <c r="O56" i="23" s="1"/>
  <c r="L57" i="23"/>
  <c r="M57" i="23" s="1"/>
  <c r="N57" i="23" s="1"/>
  <c r="O57" i="23" s="1"/>
  <c r="L58" i="23"/>
  <c r="M58" i="23" s="1"/>
  <c r="N58" i="23" s="1"/>
  <c r="O58" i="23" s="1"/>
  <c r="L59" i="23"/>
  <c r="M59" i="23" s="1"/>
  <c r="N59" i="23" s="1"/>
  <c r="O59" i="23" s="1"/>
  <c r="L60" i="23"/>
  <c r="M60" i="23" s="1"/>
  <c r="N60" i="23" s="1"/>
  <c r="O60" i="23" s="1"/>
  <c r="L61" i="23"/>
  <c r="M61" i="23" s="1"/>
  <c r="N61" i="23" s="1"/>
  <c r="O61" i="23" s="1"/>
  <c r="L62" i="23"/>
  <c r="M62" i="23" s="1"/>
  <c r="N62" i="23" s="1"/>
  <c r="O62" i="23" s="1"/>
  <c r="L63" i="23"/>
  <c r="M63" i="23" s="1"/>
  <c r="N63" i="23" s="1"/>
  <c r="O63" i="23" s="1"/>
  <c r="L64" i="23"/>
  <c r="M64" i="23" s="1"/>
  <c r="N64" i="23" s="1"/>
  <c r="O64" i="23" s="1"/>
  <c r="L65" i="23"/>
  <c r="M65" i="23" s="1"/>
  <c r="N65" i="23" s="1"/>
  <c r="O65" i="23" s="1"/>
  <c r="L66" i="23"/>
  <c r="M66" i="23" s="1"/>
  <c r="N66" i="23" s="1"/>
  <c r="O66" i="23" s="1"/>
  <c r="L67" i="23"/>
  <c r="M67" i="23" s="1"/>
  <c r="N67" i="23" s="1"/>
  <c r="O67" i="23" s="1"/>
  <c r="L68" i="23"/>
  <c r="M68" i="23" s="1"/>
  <c r="N68" i="23" s="1"/>
  <c r="O68" i="23" s="1"/>
  <c r="L69" i="23"/>
  <c r="M69" i="23" s="1"/>
  <c r="N69" i="23" s="1"/>
  <c r="O69" i="23" s="1"/>
  <c r="L70" i="23"/>
  <c r="M70" i="23" s="1"/>
  <c r="N70" i="23" s="1"/>
  <c r="O70" i="23" s="1"/>
  <c r="L71" i="23"/>
  <c r="M71" i="23" s="1"/>
  <c r="N71" i="23" s="1"/>
  <c r="O71" i="23" s="1"/>
  <c r="L72" i="23"/>
  <c r="M72" i="23" s="1"/>
  <c r="N72" i="23" s="1"/>
  <c r="O72" i="23" s="1"/>
  <c r="L73" i="23"/>
  <c r="M73" i="23" s="1"/>
  <c r="N73" i="23" s="1"/>
  <c r="O73" i="23" s="1"/>
  <c r="L74" i="23"/>
  <c r="M74" i="23" s="1"/>
  <c r="N74" i="23" s="1"/>
  <c r="O74" i="23" s="1"/>
  <c r="L75" i="23"/>
  <c r="M75" i="23" s="1"/>
  <c r="N75" i="23" s="1"/>
  <c r="O75" i="23" s="1"/>
  <c r="L76" i="23"/>
  <c r="M76" i="23" s="1"/>
  <c r="N76" i="23" s="1"/>
  <c r="O76" i="23" s="1"/>
  <c r="L77" i="23"/>
  <c r="M77" i="23" s="1"/>
  <c r="N77" i="23" s="1"/>
  <c r="O77" i="23" s="1"/>
  <c r="L78" i="23"/>
  <c r="M78" i="23" s="1"/>
  <c r="N78" i="23" s="1"/>
  <c r="O78" i="23" s="1"/>
  <c r="L79" i="23"/>
  <c r="M79" i="23" s="1"/>
  <c r="N79" i="23" s="1"/>
  <c r="O79" i="23" s="1"/>
  <c r="L80" i="23"/>
  <c r="M80" i="23" s="1"/>
  <c r="N80" i="23" s="1"/>
  <c r="O80" i="23" s="1"/>
  <c r="L81" i="23"/>
  <c r="M81" i="23" s="1"/>
  <c r="N81" i="23" s="1"/>
  <c r="O81" i="23" s="1"/>
  <c r="L82" i="23"/>
  <c r="M82" i="23" s="1"/>
  <c r="N82" i="23" s="1"/>
  <c r="O82" i="23" s="1"/>
  <c r="L83" i="23"/>
  <c r="M83" i="23" s="1"/>
  <c r="N83" i="23" s="1"/>
  <c r="O83" i="23" s="1"/>
  <c r="L84" i="23"/>
  <c r="M84" i="23" s="1"/>
  <c r="N84" i="23" s="1"/>
  <c r="O84" i="23" s="1"/>
  <c r="L85" i="23"/>
  <c r="M85" i="23" s="1"/>
  <c r="N85" i="23" s="1"/>
  <c r="O85" i="23" s="1"/>
  <c r="L86" i="23"/>
  <c r="M86" i="23" s="1"/>
  <c r="N86" i="23" s="1"/>
  <c r="O86" i="23" s="1"/>
  <c r="L87" i="23"/>
  <c r="M87" i="23" s="1"/>
  <c r="N87" i="23" s="1"/>
  <c r="O87" i="23" s="1"/>
  <c r="L88" i="23"/>
  <c r="M88" i="23" s="1"/>
  <c r="N88" i="23" s="1"/>
  <c r="O88" i="23" s="1"/>
  <c r="L89" i="23"/>
  <c r="M89" i="23" s="1"/>
  <c r="N89" i="23" s="1"/>
  <c r="O89" i="23" s="1"/>
  <c r="L90" i="23"/>
  <c r="M90" i="23" s="1"/>
  <c r="N90" i="23" s="1"/>
  <c r="O90" i="23" s="1"/>
  <c r="L91" i="23"/>
  <c r="M91" i="23" s="1"/>
  <c r="N91" i="23" s="1"/>
  <c r="O91" i="23" s="1"/>
  <c r="L92" i="23"/>
  <c r="M92" i="23" s="1"/>
  <c r="N92" i="23" s="1"/>
  <c r="O92" i="23" s="1"/>
  <c r="L93" i="23"/>
  <c r="M93" i="23" s="1"/>
  <c r="N93" i="23" s="1"/>
  <c r="O93" i="23" s="1"/>
  <c r="L94" i="23"/>
  <c r="M94" i="23" s="1"/>
  <c r="N94" i="23" s="1"/>
  <c r="O94" i="23" s="1"/>
  <c r="L95" i="23"/>
  <c r="M95" i="23" s="1"/>
  <c r="N95" i="23" s="1"/>
  <c r="O95" i="23" s="1"/>
  <c r="L96" i="23"/>
  <c r="M96" i="23" s="1"/>
  <c r="N96" i="23" s="1"/>
  <c r="O96" i="23" s="1"/>
  <c r="L97" i="23"/>
  <c r="M97" i="23" s="1"/>
  <c r="N97" i="23" s="1"/>
  <c r="O97" i="23" s="1"/>
  <c r="L98" i="23"/>
  <c r="M98" i="23" s="1"/>
  <c r="N98" i="23" s="1"/>
  <c r="O98" i="23" s="1"/>
  <c r="L99" i="23"/>
  <c r="M99" i="23" s="1"/>
  <c r="N99" i="23" s="1"/>
  <c r="O99" i="23" s="1"/>
  <c r="L100" i="23"/>
  <c r="M100" i="23" s="1"/>
  <c r="N100" i="23" s="1"/>
  <c r="O100" i="23" s="1"/>
  <c r="L101" i="23"/>
  <c r="M101" i="23" s="1"/>
  <c r="N101" i="23" s="1"/>
  <c r="O101" i="23" s="1"/>
  <c r="L102" i="23"/>
  <c r="M102" i="23" s="1"/>
  <c r="N102" i="23" s="1"/>
  <c r="O102" i="23" s="1"/>
  <c r="L103" i="23"/>
  <c r="M103" i="23" s="1"/>
  <c r="N103" i="23" s="1"/>
  <c r="O103" i="23" s="1"/>
  <c r="L104" i="23"/>
  <c r="M104" i="23" s="1"/>
  <c r="N104" i="23" s="1"/>
  <c r="O104" i="23" s="1"/>
  <c r="L105" i="23"/>
  <c r="M105" i="23" s="1"/>
  <c r="N105" i="23" s="1"/>
  <c r="O105" i="23" s="1"/>
  <c r="L106" i="23"/>
  <c r="M106" i="23" s="1"/>
  <c r="N106" i="23" s="1"/>
  <c r="O106" i="23" s="1"/>
  <c r="L107" i="23"/>
  <c r="M107" i="23" s="1"/>
  <c r="N107" i="23" s="1"/>
  <c r="O107" i="23" s="1"/>
  <c r="L108" i="23"/>
  <c r="M108" i="23" s="1"/>
  <c r="N108" i="23" s="1"/>
  <c r="O108" i="23" s="1"/>
  <c r="L109" i="23"/>
  <c r="M109" i="23" s="1"/>
  <c r="N109" i="23" s="1"/>
  <c r="O109" i="23" s="1"/>
  <c r="L110" i="23"/>
  <c r="M110" i="23" s="1"/>
  <c r="N110" i="23" s="1"/>
  <c r="O110" i="23" s="1"/>
  <c r="N244" i="23" l="1"/>
  <c r="O239" i="23"/>
  <c r="O244" i="23" s="1"/>
  <c r="O240" i="23"/>
  <c r="L10" i="23"/>
  <c r="M10" i="23" s="1"/>
  <c r="N10" i="23" s="1"/>
  <c r="O10" i="23" s="1"/>
  <c r="L9" i="23" l="1"/>
  <c r="M9" i="23" s="1"/>
  <c r="I9" i="23"/>
  <c r="J9" i="23" s="1"/>
  <c r="K9" i="23" s="1"/>
  <c r="N9" i="23" l="1"/>
  <c r="O9" i="23" l="1"/>
</calcChain>
</file>

<file path=xl/sharedStrings.xml><?xml version="1.0" encoding="utf-8"?>
<sst xmlns="http://schemas.openxmlformats.org/spreadsheetml/2006/main" count="741" uniqueCount="275">
  <si>
    <t>№</t>
  </si>
  <si>
    <t>Ед. изм</t>
  </si>
  <si>
    <t>Кол-во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</si>
  <si>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</si>
  <si>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</si>
  <si>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</si>
  <si>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Цена за единицу изм. с округлением (вниз) до сотых долей после запятой (руб.)</t>
  </si>
  <si>
    <t xml:space="preserve">                                                                                                                                 </t>
  </si>
  <si>
    <t xml:space="preserve">Поставщик №1 </t>
  </si>
  <si>
    <t>Поставщик №2</t>
  </si>
  <si>
    <t xml:space="preserve">Поставщик №3 </t>
  </si>
  <si>
    <t>Наименование закупки (предмет договора)</t>
  </si>
  <si>
    <t>Используемый метод определения НМЦ</t>
  </si>
  <si>
    <t>Метод сопоставимых рыночных цен (анализа рынка)</t>
  </si>
  <si>
    <t>Срок поставки (выполнения работ, оказания услуг)</t>
  </si>
  <si>
    <t>Расчет НМЦ</t>
  </si>
  <si>
    <t>Информация о запросах ценовых предложений (коммерческих предложений)</t>
  </si>
  <si>
    <t xml:space="preserve">Работник подразделения,
ответственного за расчет НМЦ:
</t>
  </si>
  <si>
    <t>(должность)</t>
  </si>
  <si>
    <t>(подпись/расшифровка подписи)</t>
  </si>
  <si>
    <t>ЧАСТЬ III. ОБОСНОВАНИЕ НАЧАЛЬНОЙ (МАКСИМАЛЬНОЙ) ЦЕНЫ ДОГОВОРА</t>
  </si>
  <si>
    <t>Однородность совокупности значений выявленных цен, используемых в расчете Н(М)ЦД, ЦДЕП</t>
  </si>
  <si>
    <t>Н(М)ЦД, ЦДЕП, определяемая методом сопоставимых рыночных цен (анализа рынка)*</t>
  </si>
  <si>
    <r>
      <rPr>
        <b/>
        <sz val="10"/>
        <color indexed="8"/>
        <rFont val="Times New Roman"/>
        <family val="1"/>
        <charset val="204"/>
      </rPr>
      <t>Расчет Н(М)ЦД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</si>
  <si>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ОКПД 2 </t>
  </si>
  <si>
    <t xml:space="preserve">Наименование позиции </t>
  </si>
  <si>
    <t xml:space="preserve">Н(М)Ц, за единицу (руб.)     </t>
  </si>
  <si>
    <t xml:space="preserve">Коммерческие предложения (руб./ед.изм.) </t>
  </si>
  <si>
    <t>27.32.14.120</t>
  </si>
  <si>
    <t>Провод АППВ 2х2,5</t>
  </si>
  <si>
    <t>Провод ПВ (аналог  ПуВ)-1 1,0мм</t>
  </si>
  <si>
    <t>Провод ПВ (аналог  ПуВ)-1 1,5мм</t>
  </si>
  <si>
    <t>Провод ПВ (аналог ПуВ)-1 2,5мм</t>
  </si>
  <si>
    <t>Провод ПВ (аналог ПуВ)-1 4мм</t>
  </si>
  <si>
    <t>Провод ПВ (аналог ПуВ)-1 6мм</t>
  </si>
  <si>
    <t>Провод ПВ (аналог ПуВ)-1 10мм</t>
  </si>
  <si>
    <t>Провод ПВ (аналог ПуВ)-1 16мм</t>
  </si>
  <si>
    <t>Провод ПВ (аналог ПуВ)-1 25мм</t>
  </si>
  <si>
    <t>Провод ПВ (аналог ПуВ)-1 50мм</t>
  </si>
  <si>
    <t>Провод ПВС 2х0,5</t>
  </si>
  <si>
    <t>Провод ПВС 2х1,5</t>
  </si>
  <si>
    <t>Провод ПВС 2х2,5</t>
  </si>
  <si>
    <t>Провод ПВС 3х1,5</t>
  </si>
  <si>
    <t>Провод ПВС 3х2,5</t>
  </si>
  <si>
    <t xml:space="preserve">Провод ПВС
3х4
</t>
  </si>
  <si>
    <t>Провод ПВС
3х6</t>
  </si>
  <si>
    <t xml:space="preserve">Провод ПВС
3х10
</t>
  </si>
  <si>
    <t xml:space="preserve">Провод ПВС
4х1,5
</t>
  </si>
  <si>
    <t xml:space="preserve">Провод ПВС
4х2,5
</t>
  </si>
  <si>
    <t xml:space="preserve">Провод ПВС
5х1,5
</t>
  </si>
  <si>
    <t xml:space="preserve">Провод ПуГВ
1х25
</t>
  </si>
  <si>
    <t xml:space="preserve">Провод ПуГВ
1х70
</t>
  </si>
  <si>
    <t xml:space="preserve">Провод ПуГВ
1х95
</t>
  </si>
  <si>
    <t xml:space="preserve">Провод ПуГВ
1х240
</t>
  </si>
  <si>
    <t>Провод ШВВП 2х0,75</t>
  </si>
  <si>
    <t>МГТФ 3*0,12</t>
  </si>
  <si>
    <t>МГТФ 2*0,35</t>
  </si>
  <si>
    <t>ПВКВ 70-660</t>
  </si>
  <si>
    <t>ПВКВ 120-660</t>
  </si>
  <si>
    <t>Провод СИП4 2х16</t>
  </si>
  <si>
    <t>Провод СИП4 4х16</t>
  </si>
  <si>
    <t>Провод СИП4 4х25</t>
  </si>
  <si>
    <t>Провод СИП4 4х35</t>
  </si>
  <si>
    <t>Провод СИП4 4х50</t>
  </si>
  <si>
    <t>Провод СИП4 4х70</t>
  </si>
  <si>
    <t>Провод СИП4 4х95</t>
  </si>
  <si>
    <t>Провод АПВ-10</t>
  </si>
  <si>
    <t>Провод АПВ-2.5</t>
  </si>
  <si>
    <t>Провод КММ 2х0,35</t>
  </si>
  <si>
    <t>Кабель КВК-П-2*0,75м
РК 75-2-122</t>
  </si>
  <si>
    <t>Кабель КВК-П-2*0,5м
РК 75-2-122</t>
  </si>
  <si>
    <t>Кабель ТППэп 100*2*0,4</t>
  </si>
  <si>
    <t>ПВ3 4</t>
  </si>
  <si>
    <t>ПВ3 6</t>
  </si>
  <si>
    <t>ПВ3 10</t>
  </si>
  <si>
    <t>ПВ3 25</t>
  </si>
  <si>
    <t>ITK Кабель F/UTP, кат.5Е 4х2х24 AWG solid, PVC</t>
  </si>
  <si>
    <t>ITK Кабель U/UTP, кат.5Е 4х2х24 AWG solid, LSZH</t>
  </si>
  <si>
    <t>ITK Кабель U/UTP, кат.5Е 4х2х24 AWG solid, LDPE</t>
  </si>
  <si>
    <t>ITK Кабель F/UTP, кат.5Е 4х2х24 AWG solid, LDPE</t>
  </si>
  <si>
    <t>ППГнг(А) HF 3*1.5</t>
  </si>
  <si>
    <t>ППГнг(А) HF 3*2.5</t>
  </si>
  <si>
    <t>ППГнг(А) HF 4*1.5</t>
  </si>
  <si>
    <t>ППГнг(А) HF 5*1.5</t>
  </si>
  <si>
    <t>ППГнг(А) HF 5*2.5</t>
  </si>
  <si>
    <t>ППГнг(А) HF 5*4</t>
  </si>
  <si>
    <t>ППГнг(А) HF 5*6</t>
  </si>
  <si>
    <t>ППГнг(А) FRHF 5*1.5</t>
  </si>
  <si>
    <t>ППГнг(А) FRHF 5*4</t>
  </si>
  <si>
    <t>ППГнг(А) FRHF 5*6</t>
  </si>
  <si>
    <t>ППГнг(А) FRHF 5*10</t>
  </si>
  <si>
    <t xml:space="preserve">МКЭКШВнг
(А)-FRHF 2x2x1
</t>
  </si>
  <si>
    <t xml:space="preserve">МКЭШВнг
(А)-LS 14*2*1,5
</t>
  </si>
  <si>
    <t>ТЗБ 7*4*0,9</t>
  </si>
  <si>
    <t>ТЗБ 7*4*1,2</t>
  </si>
  <si>
    <t>ТППэп 100х2х0,4</t>
  </si>
  <si>
    <t>ТППэп 100х2х0,5</t>
  </si>
  <si>
    <t>ТППэп 100х2х0,64</t>
  </si>
  <si>
    <t>ТППэп 10х2х0,4</t>
  </si>
  <si>
    <t>ТППэп 10х2х0,5</t>
  </si>
  <si>
    <t>ТППэп 10х2х0,64</t>
  </si>
  <si>
    <t>ТППэп 30х2х0,5</t>
  </si>
  <si>
    <t>ТППэп 30х2х0,4</t>
  </si>
  <si>
    <t>ТППэп 30х2х0,64</t>
  </si>
  <si>
    <t>ТППэп 50х2х0,4</t>
  </si>
  <si>
    <t>ТППэп 50х2х0,5</t>
  </si>
  <si>
    <t>ТППэп 50х2х0,64</t>
  </si>
  <si>
    <t>ТППэп 20х2х0,4</t>
  </si>
  <si>
    <t>ТППэп 20х2х0,5</t>
  </si>
  <si>
    <t>ТППэп 20х2х0,64</t>
  </si>
  <si>
    <t>Кабель FTP 4PR 24AWG CAT5e 
OUTDOOR+ ТРОС*1</t>
  </si>
  <si>
    <t xml:space="preserve">Кабель FTP 4PR 24AWG CAT5e </t>
  </si>
  <si>
    <t>ПКСВ 2*0,4</t>
  </si>
  <si>
    <t>ПРППМт 2*1,2</t>
  </si>
  <si>
    <t>ПРППМ  2*1,2</t>
  </si>
  <si>
    <t>Кабель телефонный ШТЛП 
4х0,12 кв.мм</t>
  </si>
  <si>
    <t>Кабель МРМПЭ 2*1,2</t>
  </si>
  <si>
    <t>Провод ПВ-3 1х70</t>
  </si>
  <si>
    <t>Провод ПВ-3 1х0,75</t>
  </si>
  <si>
    <t>Кабель витая пара бронированный в защитном шланге экранированный F/UTP Cat5e ZH нг(А)-HF 4х2х0,52, м</t>
  </si>
  <si>
    <t>Провод СИП-3 1х95</t>
  </si>
  <si>
    <t>Провод СИП-3 1х50</t>
  </si>
  <si>
    <t>Провод СИП-3 1х70</t>
  </si>
  <si>
    <t xml:space="preserve">ДПТ-нг(А)-HF-48У (4х12) -7,0 </t>
  </si>
  <si>
    <t xml:space="preserve">Провод ПуГВ
1×4
</t>
  </si>
  <si>
    <t>Провод ПуГВ 1×10</t>
  </si>
  <si>
    <t>КВПЭфнг(A)-LS-5e 1х2х0,52</t>
  </si>
  <si>
    <t>КВПЭфнг(A)-LS-5e 2х2х0,52</t>
  </si>
  <si>
    <t>КВПЭфнг(A)-LS-5e 4х2х0,52</t>
  </si>
  <si>
    <t xml:space="preserve">Провод 
ПРКА 1х1,0
</t>
  </si>
  <si>
    <t>Провод ПРКА 1х2,5</t>
  </si>
  <si>
    <t>м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</si>
  <si>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</si>
  <si>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Поставка кабельно-проводниковой продукции</t>
  </si>
  <si>
    <t>Кабель КВВГ 10х1,0</t>
  </si>
  <si>
    <t>Кабель КВВГ 10х1,5</t>
  </si>
  <si>
    <t>Кабель КВВГ 10х2,5</t>
  </si>
  <si>
    <t>Кабель ОСБ-35 3х120</t>
  </si>
  <si>
    <t>Кабель ОСБ-35 3х150</t>
  </si>
  <si>
    <t>Кабель ЦАОСБ 3х150-35</t>
  </si>
  <si>
    <t>Кабель ЦАОСБ 3х240-35</t>
  </si>
  <si>
    <t>Кабель АСБл-10 3х50</t>
  </si>
  <si>
    <t>Кабель АСБл-10 3х95</t>
  </si>
  <si>
    <t>Кабель АСБл-10 3х150</t>
  </si>
  <si>
    <t>Кабель АСБЛ-10 3х185</t>
  </si>
  <si>
    <t>Кабель АСБЛ-10 3х240</t>
  </si>
  <si>
    <t>Кабель ЦСПлШв 3х120</t>
  </si>
  <si>
    <t>Кабель ЦСПлШв 3х150</t>
  </si>
  <si>
    <t>Кабель ЦСПлШв 3х240</t>
  </si>
  <si>
    <t>Кабель  АВБбшв-1-3*240+1*120</t>
  </si>
  <si>
    <t>Кабель АВБбшв 3х120+1х70</t>
  </si>
  <si>
    <t>Кабель АВБбшв 3х150+1х70</t>
  </si>
  <si>
    <t>Кабель АВБбшв 3х95+1х50</t>
  </si>
  <si>
    <t>Кабель АВБбшв 4х50</t>
  </si>
  <si>
    <t>Кабель АВБбшв 4х95</t>
  </si>
  <si>
    <t>Кабель АВБбшв 4х120</t>
  </si>
  <si>
    <t>Кабель АВВГ 3х120+1х70</t>
  </si>
  <si>
    <t>Кабель АВВГ 3х150+1х70</t>
  </si>
  <si>
    <t>Кабель АВВГ 3х70+1х35</t>
  </si>
  <si>
    <t>Кабель АВВГ 3х95+1х35</t>
  </si>
  <si>
    <t>Кабель АпвПг-10 1*240мк/50</t>
  </si>
  <si>
    <t>Кабель АПвПг-10 1*300мк/70</t>
  </si>
  <si>
    <t>Кабель АПвПг-10 1*400мк/70</t>
  </si>
  <si>
    <t>Кабель АПвПг-10 1*500мк/70</t>
  </si>
  <si>
    <t>Кабель АПвПг 3*240мк/50-10</t>
  </si>
  <si>
    <t>Кабель АПвПг 3*300мк/70-10</t>
  </si>
  <si>
    <t>Кабель АПвПг 3*400мк/70-10</t>
  </si>
  <si>
    <t>Кабель АСБЛ-10 3х70 (одножильный)</t>
  </si>
  <si>
    <t>Кабель АСБЛ-10 3х120 (одножильный)</t>
  </si>
  <si>
    <t>Кабель  АСБЛ-1 4*240</t>
  </si>
  <si>
    <t>Кабель ЦААБ2л 3Х150 (ож)-10</t>
  </si>
  <si>
    <t>Кабель ЦААБл 3Х50 (ож)-10</t>
  </si>
  <si>
    <t>Кабель ЦААБл 3Х70 (ож)-10</t>
  </si>
  <si>
    <t>Кабель ЦААБл 3Х95 (ож)-10</t>
  </si>
  <si>
    <t>Кабель ВВГ 4х6</t>
  </si>
  <si>
    <t>Кабель ВВГ 4х120</t>
  </si>
  <si>
    <t>Кабель ВВГ 4х50</t>
  </si>
  <si>
    <t>Кабель ВВГ 4х35</t>
  </si>
  <si>
    <t>Кабель СБГ-10 3*120</t>
  </si>
  <si>
    <t>Кабель СБГ-10 3*150</t>
  </si>
  <si>
    <t>Кабель СБГ-10 3*185</t>
  </si>
  <si>
    <t>Кабель СБГ-10 3*240</t>
  </si>
  <si>
    <t>Кабель КГ 1х50</t>
  </si>
  <si>
    <t>Кабель КГ 1х70</t>
  </si>
  <si>
    <t>Кабель КГ 1х120</t>
  </si>
  <si>
    <t>Провод АС-35/6,2</t>
  </si>
  <si>
    <t>Провод АС-50/8,0</t>
  </si>
  <si>
    <t>Провод АС-70/11,0</t>
  </si>
  <si>
    <t>Провод АС-95/16</t>
  </si>
  <si>
    <t>Провод АС-120/19</t>
  </si>
  <si>
    <t>Провод АС-300/39</t>
  </si>
  <si>
    <t>Провод АС-240/32</t>
  </si>
  <si>
    <t>АМГ 35</t>
  </si>
  <si>
    <t>АМГ 50</t>
  </si>
  <si>
    <t>Провод телефонный TLF-4</t>
  </si>
  <si>
    <t>Кабель КВВГнг 4х4</t>
  </si>
  <si>
    <t>Кабель КВВГнг 7х2,5</t>
  </si>
  <si>
    <t>Кабель КВВГнг 10х1,5</t>
  </si>
  <si>
    <t>Кабель ВВГ 2х4</t>
  </si>
  <si>
    <t>Кабель АВВГ-1 4х120</t>
  </si>
  <si>
    <t>Кабель АВВГ-1 4х35</t>
  </si>
  <si>
    <t>Кабель АВВГ-1 4х50</t>
  </si>
  <si>
    <t>Кабель АВВГ-1 4х70</t>
  </si>
  <si>
    <t>Кабель АВВГ-1 4х95</t>
  </si>
  <si>
    <t>Провод АС-150/24</t>
  </si>
  <si>
    <t>Кабель ВВГнг 3х1,5</t>
  </si>
  <si>
    <t>Кабель ВВГпнг 3х1,5</t>
  </si>
  <si>
    <t>Кабель АВВГ-1 4х150</t>
  </si>
  <si>
    <t>Кабель АВВГ-1 4х185</t>
  </si>
  <si>
    <t>Кабель ВВГнг(А)-LS 5*1,5</t>
  </si>
  <si>
    <t>Кабель ВВГнг(А)-LS 5*4</t>
  </si>
  <si>
    <t>Кабель ВВГнг(А)-LS 5*6</t>
  </si>
  <si>
    <t>Кабель ВВГнг(А)-LS 4*10</t>
  </si>
  <si>
    <t>Кабель КВВГнг(А)-LS 4*4</t>
  </si>
  <si>
    <t>Кабель АВБбШвнг 4*35</t>
  </si>
  <si>
    <t>Кабель АВБбШвнг 4*70</t>
  </si>
  <si>
    <t>Кабель АВВГ-1 4х240</t>
  </si>
  <si>
    <t>Кабель АСБЛ-1 4х120</t>
  </si>
  <si>
    <t>Кабель ВБШв 4х95</t>
  </si>
  <si>
    <t>Кабель ВБШв 4х70</t>
  </si>
  <si>
    <t>Кабель ЦАСБ-10 3х240</t>
  </si>
  <si>
    <t>Кабель АВБбШВ 4х150</t>
  </si>
  <si>
    <t>Кабель ВВГнг(А)-LS-3х2,5</t>
  </si>
  <si>
    <t>Кабель КГтп-ХЛ 4*95-0,66</t>
  </si>
  <si>
    <t>Кабель АВВГнг 4х25</t>
  </si>
  <si>
    <t>Кабель КГтп 3х1,5</t>
  </si>
  <si>
    <t>Кабель КГтп 3х2,5</t>
  </si>
  <si>
    <t>Кабель ВБШв 4х6</t>
  </si>
  <si>
    <t>Кабель АВВГ 3х185+1х95</t>
  </si>
  <si>
    <t>Кабель АСБ-1 3х95+1х50</t>
  </si>
  <si>
    <t>Кабель АВБбшв 3х185+1х95</t>
  </si>
  <si>
    <t>Кабель АВВГ 3х95+1х50</t>
  </si>
  <si>
    <t>Кабель АПвПу2г-10 1х300/50</t>
  </si>
  <si>
    <t>Кабель АСБ-1 3х150+1х70</t>
  </si>
  <si>
    <t>Кабель АСБЛ-1 3х120+1х70</t>
  </si>
  <si>
    <t>Кабель АСБЛ-1 4х150</t>
  </si>
  <si>
    <t>Кабель АСБЛ-1 4х95</t>
  </si>
  <si>
    <t>Кабель АСБЛ-1 4х70</t>
  </si>
  <si>
    <t>Кабель ТЗАШП 7х4х1,2</t>
  </si>
  <si>
    <t>Кабель АВБбшв 4х16</t>
  </si>
  <si>
    <t>Кабель АВБбшв 4х25</t>
  </si>
  <si>
    <t>Кабель АВБбшв 4х185</t>
  </si>
  <si>
    <t>Кабель АВБбшв 4х240</t>
  </si>
  <si>
    <t>Кабель АПвПгТп 3х95/50-10</t>
  </si>
  <si>
    <t>Кабель АСБЛ-1-3*240+1*120</t>
  </si>
  <si>
    <t>Кабель  КГ 1*16</t>
  </si>
  <si>
    <t>Кабель ВПП 1-16</t>
  </si>
  <si>
    <t>Кабель КВВГ 14х2,5</t>
  </si>
  <si>
    <t>Кабель АВБшв 3*185+1*95</t>
  </si>
  <si>
    <t>Кабель АСБ-1 3х185+1х95</t>
  </si>
  <si>
    <t>Кабель АСБ-1 3х120+1х70</t>
  </si>
  <si>
    <t>Кабель АСБ-1 3х70+1х35</t>
  </si>
  <si>
    <t>Кабель АСБЛ-1 4х185</t>
  </si>
  <si>
    <t>Кабель ВБШв 4х120</t>
  </si>
  <si>
    <t>Кабель КГТП 1*50</t>
  </si>
  <si>
    <t>Кабель КГВВ 4*16</t>
  </si>
  <si>
    <t>Кабель КВВГ 3х1,5</t>
  </si>
  <si>
    <t>Кабель КВВГ 4х2,5</t>
  </si>
  <si>
    <t>Кабель АВВГ-1 2х16</t>
  </si>
  <si>
    <t>27.32.13.199</t>
  </si>
  <si>
    <t>27.32.14.190</t>
  </si>
  <si>
    <t>Грозотрос С50</t>
  </si>
  <si>
    <t>Провод ПуГВ 1х1,5</t>
  </si>
  <si>
    <t>Бергс Н.М.</t>
  </si>
  <si>
    <t xml:space="preserve">      </t>
  </si>
  <si>
    <t>Дата подготовки обоснования НМЦ  24.08.2026 г.</t>
  </si>
  <si>
    <t>до 30 сентября 2027 г.</t>
  </si>
  <si>
    <t>Кабель КВБбшв нг (А) – LS 5х2,5</t>
  </si>
  <si>
    <t>Провод ретро 3х2.5 сл. кость (уп.200м)</t>
  </si>
  <si>
    <t>Кабель для СЭС PV-1F 1х6кв.мм PV-1F 1x6 mm2 (50m)</t>
  </si>
  <si>
    <t>Кабель ВБШвнг(А)-LS 4х240 МС (N) 1кВ</t>
  </si>
  <si>
    <t>Кабель ВБШвнг(А)-LS 4х150 МС (N) 1кВ</t>
  </si>
  <si>
    <r>
      <t xml:space="preserve">       Итого НМЦ суммы цен за единицу ТРУ устанавливается в размере: </t>
    </r>
    <r>
      <rPr>
        <b/>
        <sz val="12"/>
        <rFont val="Times New Roman"/>
        <family val="1"/>
        <charset val="204"/>
      </rPr>
      <t>417 321,22</t>
    </r>
    <r>
      <rPr>
        <b/>
        <sz val="12"/>
        <color theme="1"/>
        <rFont val="Times New Roman"/>
        <family val="1"/>
        <charset val="204"/>
      </rPr>
      <t xml:space="preserve"> руб.            
      </t>
    </r>
  </si>
  <si>
    <t>Спец. 1 кат. ОМТС</t>
  </si>
  <si>
    <t>Провод АС 185/29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</si>
</sst>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6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6" fillId="0" borderId="0" xfId="0" applyFont="1"/>
    <xf numFmtId="0" fontId="5" fillId="0" borderId="0" xfId="0" applyFont="1" applyFill="1" applyAlignment="1" applyProtection="1">
      <alignment vertical="center"/>
      <protection locked="0"/>
    </xf>
    <xf numFmtId="4" fontId="6" fillId="0" borderId="0" xfId="0" applyNumberFormat="1" applyFont="1"/>
    <xf numFmtId="0" fontId="1" fillId="0" borderId="2" xfId="0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Alignment="1" applyProtection="1">
      <alignment horizontal="center" vertical="center"/>
      <protection locked="0"/>
    </xf>
    <xf numFmtId="0" fontId="10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7" fillId="2" borderId="0" xfId="0" applyFont="1" applyFill="1" applyBorder="1" applyAlignment="1">
      <alignment horizontal="center" vertical="top" wrapText="1"/>
    </xf>
    <xf numFmtId="4" fontId="7" fillId="0" borderId="0" xfId="0" applyNumberFormat="1" applyFont="1" applyBorder="1" applyAlignment="1">
      <alignment horizontal="center" vertical="center"/>
    </xf>
    <xf numFmtId="4" fontId="5" fillId="0" borderId="0" xfId="0" applyNumberFormat="1" applyFont="1" applyFill="1" applyAlignment="1" applyProtection="1">
      <alignment vertical="center"/>
      <protection locked="0"/>
    </xf>
    <xf numFmtId="0" fontId="6" fillId="0" borderId="0" xfId="0" applyFont="1" applyFill="1"/>
    <xf numFmtId="4" fontId="7" fillId="0" borderId="0" xfId="0" applyNumberFormat="1" applyFont="1" applyFill="1"/>
    <xf numFmtId="4" fontId="6" fillId="0" borderId="0" xfId="0" applyNumberFormat="1" applyFont="1" applyFill="1"/>
    <xf numFmtId="0" fontId="9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6" fillId="0" borderId="5" xfId="0" applyNumberFormat="1" applyFont="1" applyFill="1" applyBorder="1"/>
    <xf numFmtId="0" fontId="9" fillId="0" borderId="0" xfId="0" applyFont="1" applyFill="1"/>
    <xf numFmtId="0" fontId="8" fillId="0" borderId="0" xfId="0" applyFont="1" applyFill="1" applyAlignment="1">
      <alignment horizontal="left"/>
    </xf>
    <xf numFmtId="4" fontId="9" fillId="0" borderId="0" xfId="0" applyNumberFormat="1" applyFont="1" applyFill="1" applyAlignment="1">
      <alignment horizontal="center"/>
    </xf>
    <xf numFmtId="0" fontId="4" fillId="0" borderId="0" xfId="0" applyFont="1" applyFill="1"/>
    <xf numFmtId="4" fontId="4" fillId="0" borderId="0" xfId="0" applyNumberFormat="1" applyFont="1" applyFill="1" applyAlignment="1" applyProtection="1">
      <alignment wrapText="1"/>
      <protection locked="0"/>
    </xf>
    <xf numFmtId="0" fontId="4" fillId="0" borderId="0" xfId="0" applyFont="1" applyFill="1" applyAlignment="1" applyProtection="1">
      <alignment horizontal="center" wrapText="1"/>
      <protection locked="0"/>
    </xf>
    <xf numFmtId="0" fontId="10" fillId="0" borderId="0" xfId="0" applyFont="1" applyFill="1"/>
    <xf numFmtId="0" fontId="10" fillId="0" borderId="0" xfId="0" applyFont="1"/>
    <xf numFmtId="4" fontId="11" fillId="0" borderId="4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2" fontId="13" fillId="0" borderId="1" xfId="0" applyNumberFormat="1" applyFont="1" applyFill="1" applyBorder="1" applyAlignment="1">
      <alignment horizontal="center" vertical="center"/>
    </xf>
    <xf numFmtId="0" fontId="6" fillId="0" borderId="5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10" fillId="0" borderId="5" xfId="0" applyFont="1" applyFill="1" applyBorder="1"/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4" fontId="11" fillId="0" borderId="5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4" fontId="7" fillId="0" borderId="1" xfId="0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4" fontId="1" fillId="0" borderId="5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/>
    </xf>
    <xf numFmtId="0" fontId="9" fillId="0" borderId="0" xfId="0" applyFont="1" applyFill="1" applyAlignment="1">
      <alignment horizontal="center"/>
    </xf>
    <xf numFmtId="2" fontId="2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 applyProtection="1">
      <alignment horizontal="left" vertical="top" wrapText="1"/>
      <protection locked="0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7</xdr:row>
      <xdr:rowOff>923925</xdr:rowOff>
    </xdr:from>
    <xdr:to>
      <xdr:col>9</xdr:col>
      <xdr:colOff>1019175</xdr:colOff>
      <xdr:row>7</xdr:row>
      <xdr:rowOff>1362075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212407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19050</xdr:colOff>
      <xdr:row>7</xdr:row>
      <xdr:rowOff>1600200</xdr:rowOff>
    </xdr:from>
    <xdr:to>
      <xdr:col>11</xdr:col>
      <xdr:colOff>1504950</xdr:colOff>
      <xdr:row>7</xdr:row>
      <xdr:rowOff>1962150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2800350"/>
          <a:ext cx="1485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266700</xdr:colOff>
      <xdr:row>7</xdr:row>
      <xdr:rowOff>1400175</xdr:rowOff>
    </xdr:from>
    <xdr:to>
      <xdr:col>11</xdr:col>
      <xdr:colOff>419100</xdr:colOff>
      <xdr:row>7</xdr:row>
      <xdr:rowOff>1628775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0" y="260032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19050</xdr:colOff>
      <xdr:row>7</xdr:row>
      <xdr:rowOff>952500</xdr:rowOff>
    </xdr:from>
    <xdr:to>
      <xdr:col>11</xdr:col>
      <xdr:colOff>0</xdr:colOff>
      <xdr:row>7</xdr:row>
      <xdr:rowOff>1304925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3762375"/>
          <a:ext cx="9334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51"/>
  <sheetViews>
    <sheetView tabSelected="1" view="pageBreakPreview" topLeftCell="A232" zoomScaleNormal="112" zoomScaleSheetLayoutView="100" workbookViewId="0">
      <selection activeCell="B240" sqref="B240"/>
    </sheetView>
  </sheetViews>
  <sheetFormatPr defaultColWidth="9.140625" defaultRowHeight="15" x14ac:dyDescent="0.25"/>
  <cols>
    <col min="1" max="1" width="7.5703125" style="1" customWidth="1"/>
    <col min="2" max="2" width="34.85546875" style="29" customWidth="1"/>
    <col min="3" max="3" width="12.42578125" style="13" customWidth="1"/>
    <col min="4" max="4" width="8.140625" style="1" customWidth="1"/>
    <col min="5" max="5" width="10.28515625" style="1" customWidth="1"/>
    <col min="6" max="6" width="14.28515625" style="3" customWidth="1"/>
    <col min="7" max="7" width="15.42578125" style="3" customWidth="1"/>
    <col min="8" max="8" width="14" style="3" customWidth="1"/>
    <col min="9" max="9" width="15.5703125" style="1" customWidth="1"/>
    <col min="10" max="10" width="15.42578125" style="1" customWidth="1"/>
    <col min="11" max="11" width="13.7109375" style="1" customWidth="1"/>
    <col min="12" max="12" width="22.7109375" style="1" customWidth="1"/>
    <col min="13" max="13" width="13.7109375" style="3" customWidth="1"/>
    <col min="14" max="14" width="14.42578125" style="3" customWidth="1"/>
    <col min="15" max="15" width="15.42578125" style="1" customWidth="1"/>
    <col min="16" max="16" width="18.42578125" style="3" customWidth="1"/>
    <col min="17" max="17" width="0.85546875" style="3" customWidth="1"/>
    <col min="18" max="21" width="15.7109375" style="3" customWidth="1"/>
    <col min="22" max="22" width="11.85546875" style="1" customWidth="1"/>
    <col min="23" max="23" width="9.140625" style="1" customWidth="1"/>
    <col min="24" max="24" width="9.140625" style="3" customWidth="1"/>
    <col min="25" max="16384" width="9.140625" style="1"/>
  </cols>
  <sheetData>
    <row r="1" spans="1:23" ht="16.5" customHeight="1" x14ac:dyDescent="0.25">
      <c r="A1" s="13"/>
      <c r="B1" s="28"/>
      <c r="D1" s="13"/>
      <c r="E1" s="13"/>
      <c r="F1" s="14" t="s">
        <v>20</v>
      </c>
      <c r="G1" s="15"/>
      <c r="H1" s="15"/>
      <c r="I1" s="13"/>
      <c r="J1" s="13"/>
      <c r="K1" s="13"/>
      <c r="L1" s="66" t="s">
        <v>7</v>
      </c>
      <c r="M1" s="67"/>
      <c r="N1" s="67"/>
      <c r="O1" s="67"/>
    </row>
    <row r="2" spans="1:23" ht="20.25" customHeight="1" x14ac:dyDescent="0.2">
      <c r="A2" s="4"/>
      <c r="B2" s="71" t="s">
        <v>11</v>
      </c>
      <c r="C2" s="71"/>
      <c r="D2" s="4"/>
      <c r="E2" s="71" t="s">
        <v>133</v>
      </c>
      <c r="F2" s="71"/>
      <c r="G2" s="71"/>
      <c r="H2" s="71"/>
      <c r="I2" s="71"/>
      <c r="J2" s="71"/>
      <c r="K2" s="71"/>
      <c r="L2" s="71"/>
      <c r="M2" s="71"/>
      <c r="N2" s="71"/>
      <c r="O2" s="71"/>
    </row>
    <row r="3" spans="1:23" ht="36.75" customHeight="1" x14ac:dyDescent="0.2">
      <c r="A3" s="4"/>
      <c r="B3" s="71" t="s">
        <v>12</v>
      </c>
      <c r="C3" s="71"/>
      <c r="D3" s="4"/>
      <c r="E3" s="71" t="s">
        <v>13</v>
      </c>
      <c r="F3" s="71"/>
      <c r="G3" s="71"/>
      <c r="H3" s="71"/>
      <c r="I3" s="71"/>
      <c r="J3" s="71"/>
      <c r="K3" s="71"/>
      <c r="L3" s="71"/>
      <c r="M3" s="71"/>
      <c r="N3" s="71"/>
      <c r="O3" s="71"/>
    </row>
    <row r="4" spans="1:23" ht="33" customHeight="1" x14ac:dyDescent="0.2">
      <c r="A4" s="4"/>
      <c r="B4" s="71" t="s">
        <v>14</v>
      </c>
      <c r="C4" s="71"/>
      <c r="D4" s="4"/>
      <c r="E4" s="71" t="s">
        <v>266</v>
      </c>
      <c r="F4" s="71"/>
      <c r="G4" s="71"/>
      <c r="H4" s="71"/>
      <c r="I4" s="71"/>
      <c r="J4" s="71"/>
      <c r="K4" s="71"/>
      <c r="L4" s="71"/>
      <c r="M4" s="71"/>
      <c r="N4" s="71"/>
      <c r="O4" s="71"/>
    </row>
    <row r="5" spans="1:23" ht="22.5" customHeight="1" x14ac:dyDescent="0.2">
      <c r="A5" s="71" t="s">
        <v>15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</row>
    <row r="6" spans="1:23" ht="53.25" customHeight="1" x14ac:dyDescent="0.2">
      <c r="A6" s="4"/>
      <c r="B6" s="71" t="s">
        <v>16</v>
      </c>
      <c r="C6" s="71"/>
      <c r="D6" s="4"/>
      <c r="E6" s="4"/>
      <c r="F6" s="5"/>
      <c r="G6" s="5"/>
      <c r="H6" s="5"/>
      <c r="I6" s="4"/>
      <c r="J6" s="4"/>
      <c r="K6" s="4"/>
      <c r="L6" s="4"/>
      <c r="M6" s="5"/>
      <c r="N6" s="5"/>
      <c r="O6" s="4"/>
    </row>
    <row r="7" spans="1:23" ht="39" customHeight="1" x14ac:dyDescent="0.2">
      <c r="A7" s="68" t="s">
        <v>0</v>
      </c>
      <c r="B7" s="69" t="s">
        <v>25</v>
      </c>
      <c r="C7" s="70" t="s">
        <v>24</v>
      </c>
      <c r="D7" s="68" t="s">
        <v>1</v>
      </c>
      <c r="E7" s="68" t="s">
        <v>2</v>
      </c>
      <c r="F7" s="68" t="s">
        <v>27</v>
      </c>
      <c r="G7" s="68"/>
      <c r="H7" s="68"/>
      <c r="I7" s="62" t="s">
        <v>21</v>
      </c>
      <c r="J7" s="62"/>
      <c r="K7" s="62"/>
      <c r="L7" s="72" t="s">
        <v>22</v>
      </c>
      <c r="M7" s="72"/>
      <c r="N7" s="72"/>
      <c r="O7" s="72"/>
    </row>
    <row r="8" spans="1:23" ht="159" customHeight="1" x14ac:dyDescent="0.2">
      <c r="A8" s="68"/>
      <c r="B8" s="69"/>
      <c r="C8" s="70"/>
      <c r="D8" s="68"/>
      <c r="E8" s="68"/>
      <c r="F8" s="39" t="s">
        <v>8</v>
      </c>
      <c r="G8" s="39" t="s">
        <v>9</v>
      </c>
      <c r="H8" s="39" t="s">
        <v>10</v>
      </c>
      <c r="I8" s="40" t="s">
        <v>3</v>
      </c>
      <c r="J8" s="40" t="s">
        <v>4</v>
      </c>
      <c r="K8" s="40" t="s">
        <v>132</v>
      </c>
      <c r="L8" s="41" t="s">
        <v>23</v>
      </c>
      <c r="M8" s="42" t="s">
        <v>5</v>
      </c>
      <c r="N8" s="42" t="s">
        <v>6</v>
      </c>
      <c r="O8" s="43" t="s">
        <v>26</v>
      </c>
      <c r="P8" s="10"/>
      <c r="Q8" s="10"/>
      <c r="R8" s="10"/>
      <c r="S8" s="10"/>
      <c r="T8" s="10"/>
      <c r="U8" s="10"/>
    </row>
    <row r="9" spans="1:23" ht="33.75" customHeight="1" x14ac:dyDescent="0.2">
      <c r="A9" s="34">
        <v>1</v>
      </c>
      <c r="B9" s="44" t="s">
        <v>29</v>
      </c>
      <c r="C9" s="49" t="s">
        <v>259</v>
      </c>
      <c r="D9" s="45" t="s">
        <v>131</v>
      </c>
      <c r="E9" s="16">
        <v>1</v>
      </c>
      <c r="F9" s="17">
        <v>18.3</v>
      </c>
      <c r="G9" s="17">
        <v>19.0686</v>
      </c>
      <c r="H9" s="17">
        <v>19.959199999999999</v>
      </c>
      <c r="I9" s="17">
        <f>AVERAGE(F9:H9)</f>
        <v>19.109266666666667</v>
      </c>
      <c r="J9" s="18">
        <f t="shared" ref="J9:J73" si="0">SQRT(((SUM((POWER(H9-I9,2)),(POWER(G9-I9,2)),(POWER(F9-I9,2)))/(COLUMNS(F9:H9)-1))))</f>
        <v>0.83034721251614496</v>
      </c>
      <c r="K9" s="32">
        <f>J9/I9*100</f>
        <v>4.3452594335530659</v>
      </c>
      <c r="L9" s="19">
        <f>((E9/3)*(SUM(F9:H9)))</f>
        <v>19.109266666666663</v>
      </c>
      <c r="M9" s="20">
        <f t="shared" ref="M9:M40" si="1">L9/E9</f>
        <v>19.109266666666663</v>
      </c>
      <c r="N9" s="20">
        <f t="shared" ref="N9:N10" si="2">ROUNDDOWN(M9,2)</f>
        <v>19.100000000000001</v>
      </c>
      <c r="O9" s="20">
        <f t="shared" ref="O9:O40" si="3">N9*E9</f>
        <v>19.100000000000001</v>
      </c>
      <c r="P9" s="10"/>
      <c r="Q9" s="10">
        <v>1.2</v>
      </c>
      <c r="R9" s="10"/>
      <c r="S9" s="10"/>
      <c r="T9" s="10"/>
      <c r="U9" s="10"/>
      <c r="W9" s="7"/>
    </row>
    <row r="10" spans="1:23" ht="35.1" customHeight="1" x14ac:dyDescent="0.2">
      <c r="A10" s="34">
        <v>2</v>
      </c>
      <c r="B10" s="46" t="s">
        <v>30</v>
      </c>
      <c r="C10" s="49" t="s">
        <v>259</v>
      </c>
      <c r="D10" s="45" t="s">
        <v>131</v>
      </c>
      <c r="E10" s="16">
        <v>1</v>
      </c>
      <c r="F10" s="17">
        <v>28.06</v>
      </c>
      <c r="G10" s="17">
        <v>29.292200000000001</v>
      </c>
      <c r="H10" s="17">
        <v>30.2194</v>
      </c>
      <c r="I10" s="17">
        <f t="shared" ref="I10:I73" si="4">AVERAGE(F10:H10)</f>
        <v>29.190533333333331</v>
      </c>
      <c r="J10" s="18">
        <f t="shared" si="0"/>
        <v>1.0832839763115372</v>
      </c>
      <c r="K10" s="32">
        <f t="shared" ref="K10:K73" si="5">J10/I10*100</f>
        <v>3.7110797666533579</v>
      </c>
      <c r="L10" s="19">
        <f>((E10/3)*(SUM(F10:H10)))</f>
        <v>29.190533333333327</v>
      </c>
      <c r="M10" s="20">
        <f t="shared" si="1"/>
        <v>29.190533333333327</v>
      </c>
      <c r="N10" s="20">
        <f t="shared" si="2"/>
        <v>29.19</v>
      </c>
      <c r="O10" s="20">
        <f t="shared" si="3"/>
        <v>29.19</v>
      </c>
      <c r="P10" s="10"/>
      <c r="Q10" s="10">
        <v>1.2</v>
      </c>
      <c r="R10" s="10"/>
      <c r="S10" s="10"/>
      <c r="T10" s="10"/>
      <c r="U10" s="10"/>
      <c r="W10" s="7"/>
    </row>
    <row r="11" spans="1:23" ht="35.1" customHeight="1" x14ac:dyDescent="0.2">
      <c r="A11" s="34">
        <v>3</v>
      </c>
      <c r="B11" s="46" t="s">
        <v>31</v>
      </c>
      <c r="C11" s="49" t="s">
        <v>259</v>
      </c>
      <c r="D11" s="45" t="s">
        <v>131</v>
      </c>
      <c r="E11" s="16">
        <v>1</v>
      </c>
      <c r="F11" s="17">
        <v>30.5</v>
      </c>
      <c r="G11" s="17">
        <v>31.927400000000002</v>
      </c>
      <c r="H11" s="17">
        <v>33.232799999999997</v>
      </c>
      <c r="I11" s="17">
        <f t="shared" si="4"/>
        <v>31.886733333333336</v>
      </c>
      <c r="J11" s="18">
        <f t="shared" si="0"/>
        <v>1.3668537936931404</v>
      </c>
      <c r="K11" s="32">
        <f t="shared" si="5"/>
        <v>4.2865908508234574</v>
      </c>
      <c r="L11" s="19">
        <f t="shared" ref="L11:L74" si="6">((E11/3)*(SUM(F11:H11)))</f>
        <v>31.886733333333332</v>
      </c>
      <c r="M11" s="20">
        <f t="shared" si="1"/>
        <v>31.886733333333332</v>
      </c>
      <c r="N11" s="20">
        <f t="shared" ref="N11:N74" si="7">ROUNDDOWN(M11,2)</f>
        <v>31.88</v>
      </c>
      <c r="O11" s="20">
        <f t="shared" si="3"/>
        <v>31.88</v>
      </c>
      <c r="P11" s="10"/>
      <c r="Q11" s="10"/>
      <c r="R11" s="10"/>
      <c r="S11" s="10"/>
      <c r="T11" s="10"/>
      <c r="U11" s="10"/>
      <c r="W11" s="7"/>
    </row>
    <row r="12" spans="1:23" ht="35.1" customHeight="1" x14ac:dyDescent="0.2">
      <c r="A12" s="34">
        <v>4</v>
      </c>
      <c r="B12" s="46" t="s">
        <v>32</v>
      </c>
      <c r="C12" s="49" t="s">
        <v>259</v>
      </c>
      <c r="D12" s="45" t="s">
        <v>131</v>
      </c>
      <c r="E12" s="16">
        <v>1</v>
      </c>
      <c r="F12" s="17">
        <v>56.12</v>
      </c>
      <c r="G12" s="17">
        <v>58.145199999999996</v>
      </c>
      <c r="H12" s="17">
        <v>60.621799999999993</v>
      </c>
      <c r="I12" s="17">
        <f t="shared" si="4"/>
        <v>58.295666666666669</v>
      </c>
      <c r="J12" s="18">
        <f t="shared" si="0"/>
        <v>2.2546687058930241</v>
      </c>
      <c r="K12" s="32">
        <f t="shared" si="5"/>
        <v>3.8676437457781723</v>
      </c>
      <c r="L12" s="19">
        <f t="shared" si="6"/>
        <v>58.295666666666662</v>
      </c>
      <c r="M12" s="20">
        <f t="shared" si="1"/>
        <v>58.295666666666662</v>
      </c>
      <c r="N12" s="20">
        <f t="shared" si="7"/>
        <v>58.29</v>
      </c>
      <c r="O12" s="20">
        <f t="shared" si="3"/>
        <v>58.29</v>
      </c>
      <c r="P12" s="10"/>
      <c r="Q12" s="10"/>
      <c r="R12" s="10"/>
      <c r="S12" s="10"/>
      <c r="T12" s="10"/>
      <c r="U12" s="10"/>
      <c r="W12" s="7"/>
    </row>
    <row r="13" spans="1:23" ht="35.1" customHeight="1" x14ac:dyDescent="0.2">
      <c r="A13" s="34">
        <v>5</v>
      </c>
      <c r="B13" s="46" t="s">
        <v>33</v>
      </c>
      <c r="C13" s="49" t="s">
        <v>259</v>
      </c>
      <c r="D13" s="45" t="s">
        <v>131</v>
      </c>
      <c r="E13" s="16">
        <v>1</v>
      </c>
      <c r="F13" s="17">
        <v>90.28</v>
      </c>
      <c r="G13" s="17">
        <v>93.830199999999991</v>
      </c>
      <c r="H13" s="17">
        <v>97.539000000000001</v>
      </c>
      <c r="I13" s="17">
        <f t="shared" si="4"/>
        <v>93.883066666666664</v>
      </c>
      <c r="J13" s="18">
        <f t="shared" si="0"/>
        <v>3.6297887560205671</v>
      </c>
      <c r="K13" s="32">
        <f t="shared" si="5"/>
        <v>3.8662869513074072</v>
      </c>
      <c r="L13" s="19">
        <f t="shared" si="6"/>
        <v>93.883066666666664</v>
      </c>
      <c r="M13" s="20">
        <f t="shared" si="1"/>
        <v>93.883066666666664</v>
      </c>
      <c r="N13" s="20">
        <f t="shared" si="7"/>
        <v>93.88</v>
      </c>
      <c r="O13" s="20">
        <f t="shared" si="3"/>
        <v>93.88</v>
      </c>
      <c r="P13" s="10"/>
      <c r="Q13" s="10"/>
      <c r="R13" s="10"/>
      <c r="S13" s="10"/>
      <c r="T13" s="10"/>
      <c r="U13" s="10"/>
      <c r="W13" s="7"/>
    </row>
    <row r="14" spans="1:23" ht="35.1" customHeight="1" x14ac:dyDescent="0.2">
      <c r="A14" s="34">
        <v>6</v>
      </c>
      <c r="B14" s="46" t="s">
        <v>34</v>
      </c>
      <c r="C14" s="49" t="s">
        <v>259</v>
      </c>
      <c r="D14" s="45" t="s">
        <v>131</v>
      </c>
      <c r="E14" s="16">
        <v>1</v>
      </c>
      <c r="F14" s="17">
        <v>126.88</v>
      </c>
      <c r="G14" s="17">
        <v>133.1508</v>
      </c>
      <c r="H14" s="17">
        <v>137.09139999999999</v>
      </c>
      <c r="I14" s="17">
        <f t="shared" si="4"/>
        <v>132.37406666666666</v>
      </c>
      <c r="J14" s="18">
        <f t="shared" si="0"/>
        <v>5.1498212098414955</v>
      </c>
      <c r="K14" s="32">
        <f t="shared" si="5"/>
        <v>3.8903550669100055</v>
      </c>
      <c r="L14" s="19">
        <f t="shared" si="6"/>
        <v>132.37406666666666</v>
      </c>
      <c r="M14" s="20">
        <f t="shared" si="1"/>
        <v>132.37406666666666</v>
      </c>
      <c r="N14" s="20">
        <f t="shared" si="7"/>
        <v>132.37</v>
      </c>
      <c r="O14" s="20">
        <f t="shared" si="3"/>
        <v>132.37</v>
      </c>
      <c r="P14" s="10"/>
      <c r="Q14" s="10"/>
      <c r="R14" s="10"/>
      <c r="S14" s="10"/>
      <c r="T14" s="10"/>
      <c r="U14" s="10"/>
      <c r="W14" s="7"/>
    </row>
    <row r="15" spans="1:23" ht="35.1" customHeight="1" x14ac:dyDescent="0.2">
      <c r="A15" s="34">
        <v>7</v>
      </c>
      <c r="B15" s="46" t="s">
        <v>35</v>
      </c>
      <c r="C15" s="49" t="s">
        <v>259</v>
      </c>
      <c r="D15" s="45" t="s">
        <v>131</v>
      </c>
      <c r="E15" s="16">
        <v>1</v>
      </c>
      <c r="F15" s="17">
        <v>208.62</v>
      </c>
      <c r="G15" s="17">
        <v>216.5744</v>
      </c>
      <c r="H15" s="17">
        <v>228.37179999999998</v>
      </c>
      <c r="I15" s="17">
        <f t="shared" si="4"/>
        <v>217.8554</v>
      </c>
      <c r="J15" s="18">
        <f t="shared" si="0"/>
        <v>9.9380139645705743</v>
      </c>
      <c r="K15" s="32">
        <f t="shared" si="5"/>
        <v>4.5617478219821841</v>
      </c>
      <c r="L15" s="19">
        <f t="shared" si="6"/>
        <v>217.85539999999997</v>
      </c>
      <c r="M15" s="20">
        <f t="shared" si="1"/>
        <v>217.85539999999997</v>
      </c>
      <c r="N15" s="20">
        <f t="shared" si="7"/>
        <v>217.85</v>
      </c>
      <c r="O15" s="20">
        <f t="shared" si="3"/>
        <v>217.85</v>
      </c>
      <c r="P15" s="10"/>
      <c r="Q15" s="10"/>
      <c r="R15" s="10"/>
      <c r="S15" s="10"/>
      <c r="T15" s="10"/>
      <c r="U15" s="10"/>
      <c r="W15" s="7"/>
    </row>
    <row r="16" spans="1:23" ht="35.1" customHeight="1" x14ac:dyDescent="0.2">
      <c r="A16" s="34">
        <v>8</v>
      </c>
      <c r="B16" s="46" t="s">
        <v>36</v>
      </c>
      <c r="C16" s="49" t="s">
        <v>259</v>
      </c>
      <c r="D16" s="45" t="s">
        <v>131</v>
      </c>
      <c r="E16" s="16">
        <v>1</v>
      </c>
      <c r="F16" s="17">
        <v>313.54000000000002</v>
      </c>
      <c r="G16" s="17">
        <v>321.714</v>
      </c>
      <c r="H16" s="17">
        <v>336.36619999999999</v>
      </c>
      <c r="I16" s="17">
        <f t="shared" si="4"/>
        <v>323.8734</v>
      </c>
      <c r="J16" s="18">
        <f t="shared" si="0"/>
        <v>11.56529756988551</v>
      </c>
      <c r="K16" s="32">
        <f t="shared" si="5"/>
        <v>3.5709315954584446</v>
      </c>
      <c r="L16" s="19">
        <f t="shared" si="6"/>
        <v>323.8734</v>
      </c>
      <c r="M16" s="20">
        <f t="shared" si="1"/>
        <v>323.8734</v>
      </c>
      <c r="N16" s="20">
        <f t="shared" si="7"/>
        <v>323.87</v>
      </c>
      <c r="O16" s="20">
        <f t="shared" si="3"/>
        <v>323.87</v>
      </c>
      <c r="P16" s="10"/>
      <c r="Q16" s="10"/>
      <c r="R16" s="10"/>
      <c r="S16" s="10"/>
      <c r="T16" s="10"/>
      <c r="U16" s="10"/>
      <c r="W16" s="7"/>
    </row>
    <row r="17" spans="1:23" ht="35.1" customHeight="1" x14ac:dyDescent="0.2">
      <c r="A17" s="34">
        <v>9</v>
      </c>
      <c r="B17" s="46" t="s">
        <v>37</v>
      </c>
      <c r="C17" s="49" t="s">
        <v>259</v>
      </c>
      <c r="D17" s="45" t="s">
        <v>131</v>
      </c>
      <c r="E17" s="16">
        <v>1</v>
      </c>
      <c r="F17" s="17">
        <v>489.21999999999997</v>
      </c>
      <c r="G17" s="17">
        <v>503.40859999999998</v>
      </c>
      <c r="H17" s="17">
        <v>528.24779999999998</v>
      </c>
      <c r="I17" s="17">
        <f t="shared" si="4"/>
        <v>506.95880000000005</v>
      </c>
      <c r="J17" s="18">
        <f t="shared" si="0"/>
        <v>19.754625616295549</v>
      </c>
      <c r="K17" s="32">
        <f t="shared" si="5"/>
        <v>3.896692515505312</v>
      </c>
      <c r="L17" s="19">
        <f t="shared" si="6"/>
        <v>506.9588</v>
      </c>
      <c r="M17" s="20">
        <f t="shared" si="1"/>
        <v>506.9588</v>
      </c>
      <c r="N17" s="20">
        <f t="shared" si="7"/>
        <v>506.95</v>
      </c>
      <c r="O17" s="20">
        <f t="shared" si="3"/>
        <v>506.95</v>
      </c>
      <c r="P17" s="10"/>
      <c r="Q17" s="10"/>
      <c r="R17" s="10"/>
      <c r="S17" s="10"/>
      <c r="T17" s="10"/>
      <c r="U17" s="10"/>
      <c r="W17" s="7"/>
    </row>
    <row r="18" spans="1:23" ht="35.1" customHeight="1" x14ac:dyDescent="0.2">
      <c r="A18" s="34">
        <v>10</v>
      </c>
      <c r="B18" s="46" t="s">
        <v>38</v>
      </c>
      <c r="C18" s="49" t="s">
        <v>259</v>
      </c>
      <c r="D18" s="45" t="s">
        <v>131</v>
      </c>
      <c r="E18" s="16">
        <v>1</v>
      </c>
      <c r="F18" s="17">
        <v>1173.6399999999999</v>
      </c>
      <c r="G18" s="17">
        <v>1235.5183999999999</v>
      </c>
      <c r="H18" s="17">
        <v>1268.8853999999999</v>
      </c>
      <c r="I18" s="17">
        <f t="shared" si="4"/>
        <v>1226.0145999999997</v>
      </c>
      <c r="J18" s="18">
        <f t="shared" si="0"/>
        <v>48.328699714765776</v>
      </c>
      <c r="K18" s="32">
        <f t="shared" si="5"/>
        <v>3.9419350890899492</v>
      </c>
      <c r="L18" s="19">
        <f t="shared" si="6"/>
        <v>1226.0145999999997</v>
      </c>
      <c r="M18" s="20">
        <f t="shared" si="1"/>
        <v>1226.0145999999997</v>
      </c>
      <c r="N18" s="20">
        <f t="shared" si="7"/>
        <v>1226.01</v>
      </c>
      <c r="O18" s="20">
        <f t="shared" si="3"/>
        <v>1226.01</v>
      </c>
      <c r="P18" s="10"/>
      <c r="Q18" s="10"/>
      <c r="R18" s="10"/>
      <c r="S18" s="10"/>
      <c r="T18" s="10"/>
      <c r="U18" s="10"/>
      <c r="W18" s="7"/>
    </row>
    <row r="19" spans="1:23" ht="35.1" customHeight="1" x14ac:dyDescent="0.2">
      <c r="A19" s="34">
        <v>11</v>
      </c>
      <c r="B19" s="44" t="s">
        <v>39</v>
      </c>
      <c r="C19" s="49" t="s">
        <v>259</v>
      </c>
      <c r="D19" s="45" t="s">
        <v>131</v>
      </c>
      <c r="E19" s="16">
        <v>1</v>
      </c>
      <c r="F19" s="17">
        <v>37.82</v>
      </c>
      <c r="G19" s="17">
        <v>39.491399999999999</v>
      </c>
      <c r="H19" s="17">
        <v>40.479599999999998</v>
      </c>
      <c r="I19" s="17">
        <f t="shared" si="4"/>
        <v>39.263666666666666</v>
      </c>
      <c r="J19" s="18">
        <f t="shared" si="0"/>
        <v>1.344345526021242</v>
      </c>
      <c r="K19" s="32">
        <f t="shared" si="5"/>
        <v>3.4238919595416681</v>
      </c>
      <c r="L19" s="19">
        <f t="shared" si="6"/>
        <v>39.263666666666666</v>
      </c>
      <c r="M19" s="20">
        <f t="shared" si="1"/>
        <v>39.263666666666666</v>
      </c>
      <c r="N19" s="20">
        <f t="shared" si="7"/>
        <v>39.26</v>
      </c>
      <c r="O19" s="20">
        <f t="shared" si="3"/>
        <v>39.26</v>
      </c>
      <c r="P19" s="10"/>
      <c r="Q19" s="10"/>
      <c r="R19" s="10"/>
      <c r="S19" s="10"/>
      <c r="T19" s="10"/>
      <c r="U19" s="10"/>
      <c r="W19" s="7"/>
    </row>
    <row r="20" spans="1:23" ht="35.1" customHeight="1" x14ac:dyDescent="0.2">
      <c r="A20" s="34">
        <v>12</v>
      </c>
      <c r="B20" s="44" t="s">
        <v>40</v>
      </c>
      <c r="C20" s="49" t="s">
        <v>259</v>
      </c>
      <c r="D20" s="45" t="s">
        <v>131</v>
      </c>
      <c r="E20" s="16">
        <v>1</v>
      </c>
      <c r="F20" s="17">
        <v>90.28</v>
      </c>
      <c r="G20" s="17">
        <v>93.403199999999998</v>
      </c>
      <c r="H20" s="17">
        <v>97.661000000000001</v>
      </c>
      <c r="I20" s="17">
        <f t="shared" si="4"/>
        <v>93.781400000000005</v>
      </c>
      <c r="J20" s="18">
        <f t="shared" si="0"/>
        <v>3.7050056248270398</v>
      </c>
      <c r="K20" s="32">
        <f t="shared" si="5"/>
        <v>3.9506827844615664</v>
      </c>
      <c r="L20" s="19">
        <f t="shared" si="6"/>
        <v>93.781399999999991</v>
      </c>
      <c r="M20" s="20">
        <f t="shared" si="1"/>
        <v>93.781399999999991</v>
      </c>
      <c r="N20" s="20">
        <f t="shared" si="7"/>
        <v>93.78</v>
      </c>
      <c r="O20" s="20">
        <f t="shared" si="3"/>
        <v>93.78</v>
      </c>
      <c r="P20" s="10"/>
      <c r="Q20" s="10"/>
      <c r="R20" s="10"/>
      <c r="S20" s="10"/>
      <c r="T20" s="10"/>
      <c r="U20" s="10"/>
      <c r="W20" s="7"/>
    </row>
    <row r="21" spans="1:23" ht="35.1" customHeight="1" x14ac:dyDescent="0.2">
      <c r="A21" s="34">
        <v>13</v>
      </c>
      <c r="B21" s="44" t="s">
        <v>41</v>
      </c>
      <c r="C21" s="49" t="s">
        <v>259</v>
      </c>
      <c r="D21" s="45" t="s">
        <v>131</v>
      </c>
      <c r="E21" s="16">
        <v>1</v>
      </c>
      <c r="F21" s="17">
        <v>126.88</v>
      </c>
      <c r="G21" s="17">
        <v>133.66319999999999</v>
      </c>
      <c r="H21" s="17">
        <v>138.73839999999998</v>
      </c>
      <c r="I21" s="17">
        <f t="shared" si="4"/>
        <v>133.09386666666663</v>
      </c>
      <c r="J21" s="18">
        <f t="shared" si="0"/>
        <v>5.9496653665003105</v>
      </c>
      <c r="K21" s="32">
        <f t="shared" si="5"/>
        <v>4.4702776435230014</v>
      </c>
      <c r="L21" s="19">
        <f t="shared" si="6"/>
        <v>133.09386666666663</v>
      </c>
      <c r="M21" s="20">
        <f t="shared" si="1"/>
        <v>133.09386666666663</v>
      </c>
      <c r="N21" s="20">
        <f t="shared" si="7"/>
        <v>133.09</v>
      </c>
      <c r="O21" s="20">
        <f t="shared" si="3"/>
        <v>133.09</v>
      </c>
      <c r="P21" s="10"/>
      <c r="Q21" s="10"/>
      <c r="R21" s="10"/>
      <c r="S21" s="10"/>
      <c r="T21" s="10"/>
      <c r="U21" s="10"/>
      <c r="W21" s="7"/>
    </row>
    <row r="22" spans="1:23" ht="35.1" customHeight="1" x14ac:dyDescent="0.2">
      <c r="A22" s="34">
        <v>14</v>
      </c>
      <c r="B22" s="44" t="s">
        <v>42</v>
      </c>
      <c r="C22" s="49" t="s">
        <v>259</v>
      </c>
      <c r="D22" s="45" t="s">
        <v>131</v>
      </c>
      <c r="E22" s="16">
        <v>1</v>
      </c>
      <c r="F22" s="17">
        <v>119.56</v>
      </c>
      <c r="G22" s="17">
        <v>122.6344</v>
      </c>
      <c r="H22" s="17">
        <v>128.41720000000001</v>
      </c>
      <c r="I22" s="17">
        <f t="shared" si="4"/>
        <v>123.5372</v>
      </c>
      <c r="J22" s="18">
        <f t="shared" si="0"/>
        <v>4.4970861499419854</v>
      </c>
      <c r="K22" s="32">
        <f t="shared" si="5"/>
        <v>3.6402688015771649</v>
      </c>
      <c r="L22" s="19">
        <f t="shared" si="6"/>
        <v>123.5372</v>
      </c>
      <c r="M22" s="20">
        <f t="shared" si="1"/>
        <v>123.5372</v>
      </c>
      <c r="N22" s="20">
        <f t="shared" si="7"/>
        <v>123.53</v>
      </c>
      <c r="O22" s="20">
        <f t="shared" si="3"/>
        <v>123.53</v>
      </c>
      <c r="P22" s="10"/>
      <c r="Q22" s="10"/>
      <c r="R22" s="10"/>
      <c r="S22" s="10"/>
      <c r="T22" s="10"/>
      <c r="U22" s="10"/>
      <c r="W22" s="7"/>
    </row>
    <row r="23" spans="1:23" ht="35.1" customHeight="1" x14ac:dyDescent="0.2">
      <c r="A23" s="34">
        <v>15</v>
      </c>
      <c r="B23" s="44" t="s">
        <v>43</v>
      </c>
      <c r="C23" s="49" t="s">
        <v>259</v>
      </c>
      <c r="D23" s="45" t="s">
        <v>131</v>
      </c>
      <c r="E23" s="16">
        <v>1</v>
      </c>
      <c r="F23" s="17">
        <v>181.78</v>
      </c>
      <c r="G23" s="17">
        <v>192.30859999999998</v>
      </c>
      <c r="H23" s="17">
        <v>197.74979999999999</v>
      </c>
      <c r="I23" s="17">
        <f t="shared" si="4"/>
        <v>190.61279999999999</v>
      </c>
      <c r="J23" s="18">
        <f t="shared" si="0"/>
        <v>8.1188318888864739</v>
      </c>
      <c r="K23" s="32">
        <f t="shared" si="5"/>
        <v>4.2593319487917256</v>
      </c>
      <c r="L23" s="19">
        <f t="shared" si="6"/>
        <v>190.61279999999999</v>
      </c>
      <c r="M23" s="20">
        <f t="shared" si="1"/>
        <v>190.61279999999999</v>
      </c>
      <c r="N23" s="20">
        <f t="shared" si="7"/>
        <v>190.61</v>
      </c>
      <c r="O23" s="20">
        <f t="shared" si="3"/>
        <v>190.61</v>
      </c>
      <c r="P23" s="10"/>
      <c r="Q23" s="10"/>
      <c r="R23" s="10"/>
      <c r="S23" s="10"/>
      <c r="T23" s="10"/>
      <c r="U23" s="10"/>
      <c r="W23" s="7"/>
    </row>
    <row r="24" spans="1:23" ht="35.1" customHeight="1" x14ac:dyDescent="0.2">
      <c r="A24" s="34">
        <v>16</v>
      </c>
      <c r="B24" s="47" t="s">
        <v>44</v>
      </c>
      <c r="C24" s="49" t="s">
        <v>259</v>
      </c>
      <c r="D24" s="45" t="s">
        <v>131</v>
      </c>
      <c r="E24" s="16">
        <v>1</v>
      </c>
      <c r="F24" s="17">
        <v>311.09999999999997</v>
      </c>
      <c r="G24" s="17">
        <v>328.60700000000003</v>
      </c>
      <c r="H24" s="17">
        <v>340.07499999999999</v>
      </c>
      <c r="I24" s="17">
        <f t="shared" si="4"/>
        <v>326.59399999999999</v>
      </c>
      <c r="J24" s="18">
        <f t="shared" si="0"/>
        <v>14.59201093064285</v>
      </c>
      <c r="K24" s="32">
        <f t="shared" si="5"/>
        <v>4.4679360094315417</v>
      </c>
      <c r="L24" s="19">
        <f t="shared" si="6"/>
        <v>326.59399999999994</v>
      </c>
      <c r="M24" s="20">
        <f t="shared" si="1"/>
        <v>326.59399999999994</v>
      </c>
      <c r="N24" s="20">
        <f t="shared" si="7"/>
        <v>326.58999999999997</v>
      </c>
      <c r="O24" s="20">
        <f t="shared" si="3"/>
        <v>326.58999999999997</v>
      </c>
      <c r="P24" s="10"/>
      <c r="Q24" s="10"/>
      <c r="R24" s="10"/>
      <c r="S24" s="10"/>
      <c r="T24" s="10"/>
      <c r="U24" s="10"/>
      <c r="W24" s="7"/>
    </row>
    <row r="25" spans="1:23" ht="35.1" customHeight="1" x14ac:dyDescent="0.2">
      <c r="A25" s="34">
        <v>17</v>
      </c>
      <c r="B25" s="47" t="s">
        <v>45</v>
      </c>
      <c r="C25" s="49" t="s">
        <v>259</v>
      </c>
      <c r="D25" s="45" t="s">
        <v>131</v>
      </c>
      <c r="E25" s="16">
        <v>1</v>
      </c>
      <c r="F25" s="17">
        <v>549</v>
      </c>
      <c r="G25" s="17">
        <v>568.08079999999995</v>
      </c>
      <c r="H25" s="17">
        <v>594.43280000000004</v>
      </c>
      <c r="I25" s="17">
        <f t="shared" si="4"/>
        <v>570.50453333333337</v>
      </c>
      <c r="J25" s="18">
        <f t="shared" si="0"/>
        <v>22.813169254036897</v>
      </c>
      <c r="K25" s="32">
        <f t="shared" si="5"/>
        <v>3.9987708985841941</v>
      </c>
      <c r="L25" s="19">
        <f t="shared" si="6"/>
        <v>570.50453333333326</v>
      </c>
      <c r="M25" s="20">
        <f t="shared" si="1"/>
        <v>570.50453333333326</v>
      </c>
      <c r="N25" s="20">
        <f t="shared" si="7"/>
        <v>570.5</v>
      </c>
      <c r="O25" s="20">
        <f t="shared" si="3"/>
        <v>570.5</v>
      </c>
      <c r="P25" s="10"/>
      <c r="Q25" s="10"/>
      <c r="R25" s="10"/>
      <c r="S25" s="10"/>
      <c r="T25" s="10"/>
      <c r="U25" s="10"/>
      <c r="W25" s="7"/>
    </row>
    <row r="26" spans="1:23" ht="35.1" customHeight="1" x14ac:dyDescent="0.2">
      <c r="A26" s="34">
        <v>18</v>
      </c>
      <c r="B26" s="47" t="s">
        <v>46</v>
      </c>
      <c r="C26" s="49" t="s">
        <v>259</v>
      </c>
      <c r="D26" s="45" t="s">
        <v>131</v>
      </c>
      <c r="E26" s="16">
        <v>1</v>
      </c>
      <c r="F26" s="17">
        <v>777.14</v>
      </c>
      <c r="G26" s="17">
        <v>807.96939999999995</v>
      </c>
      <c r="H26" s="17">
        <v>842.56859999999995</v>
      </c>
      <c r="I26" s="17">
        <f t="shared" si="4"/>
        <v>809.226</v>
      </c>
      <c r="J26" s="18">
        <f t="shared" si="0"/>
        <v>32.732395377668261</v>
      </c>
      <c r="K26" s="32">
        <f t="shared" si="5"/>
        <v>4.044901594569164</v>
      </c>
      <c r="L26" s="19">
        <f t="shared" si="6"/>
        <v>809.22599999999989</v>
      </c>
      <c r="M26" s="20">
        <f t="shared" si="1"/>
        <v>809.22599999999989</v>
      </c>
      <c r="N26" s="20">
        <f t="shared" si="7"/>
        <v>809.22</v>
      </c>
      <c r="O26" s="20">
        <f t="shared" si="3"/>
        <v>809.22</v>
      </c>
      <c r="P26" s="10"/>
      <c r="Q26" s="10"/>
      <c r="R26" s="10"/>
      <c r="S26" s="10"/>
      <c r="T26" s="10"/>
      <c r="U26" s="10"/>
      <c r="W26" s="7"/>
    </row>
    <row r="27" spans="1:23" ht="35.1" customHeight="1" x14ac:dyDescent="0.2">
      <c r="A27" s="34">
        <v>19</v>
      </c>
      <c r="B27" s="47" t="s">
        <v>47</v>
      </c>
      <c r="C27" s="49" t="s">
        <v>259</v>
      </c>
      <c r="D27" s="45" t="s">
        <v>131</v>
      </c>
      <c r="E27" s="16">
        <v>1</v>
      </c>
      <c r="F27" s="17">
        <v>167.14</v>
      </c>
      <c r="G27" s="17">
        <v>172.47139999999999</v>
      </c>
      <c r="H27" s="17">
        <v>178.97399999999999</v>
      </c>
      <c r="I27" s="17">
        <f t="shared" si="4"/>
        <v>172.86179999999999</v>
      </c>
      <c r="J27" s="18">
        <f t="shared" si="0"/>
        <v>5.9266515099168791</v>
      </c>
      <c r="K27" s="32">
        <f t="shared" si="5"/>
        <v>3.4285489968962946</v>
      </c>
      <c r="L27" s="19">
        <f t="shared" si="6"/>
        <v>172.86179999999996</v>
      </c>
      <c r="M27" s="20">
        <f t="shared" si="1"/>
        <v>172.86179999999996</v>
      </c>
      <c r="N27" s="20">
        <f t="shared" si="7"/>
        <v>172.86</v>
      </c>
      <c r="O27" s="20">
        <f t="shared" si="3"/>
        <v>172.86</v>
      </c>
      <c r="P27" s="10"/>
      <c r="Q27" s="10"/>
      <c r="R27" s="10"/>
      <c r="S27" s="10"/>
      <c r="T27" s="10"/>
      <c r="U27" s="10"/>
      <c r="W27" s="7"/>
    </row>
    <row r="28" spans="1:23" ht="35.1" customHeight="1" x14ac:dyDescent="0.2">
      <c r="A28" s="34">
        <v>20</v>
      </c>
      <c r="B28" s="47" t="s">
        <v>48</v>
      </c>
      <c r="C28" s="49" t="s">
        <v>259</v>
      </c>
      <c r="D28" s="45" t="s">
        <v>131</v>
      </c>
      <c r="E28" s="16">
        <v>1</v>
      </c>
      <c r="F28" s="17">
        <v>258.64</v>
      </c>
      <c r="G28" s="17">
        <v>265.16699999999997</v>
      </c>
      <c r="H28" s="17">
        <v>276.69600000000003</v>
      </c>
      <c r="I28" s="17">
        <f t="shared" si="4"/>
        <v>266.83433333333335</v>
      </c>
      <c r="J28" s="18">
        <f t="shared" si="0"/>
        <v>9.1427449014688005</v>
      </c>
      <c r="K28" s="32">
        <f t="shared" si="5"/>
        <v>3.4263750047665527</v>
      </c>
      <c r="L28" s="19">
        <f t="shared" si="6"/>
        <v>266.83433333333335</v>
      </c>
      <c r="M28" s="20">
        <f t="shared" si="1"/>
        <v>266.83433333333335</v>
      </c>
      <c r="N28" s="20">
        <f t="shared" si="7"/>
        <v>266.83</v>
      </c>
      <c r="O28" s="20">
        <f t="shared" si="3"/>
        <v>266.83</v>
      </c>
      <c r="P28" s="10"/>
      <c r="Q28" s="10"/>
      <c r="R28" s="10"/>
      <c r="S28" s="10"/>
      <c r="T28" s="10"/>
      <c r="U28" s="10"/>
      <c r="W28" s="7"/>
    </row>
    <row r="29" spans="1:23" ht="35.1" customHeight="1" x14ac:dyDescent="0.2">
      <c r="A29" s="34">
        <v>21</v>
      </c>
      <c r="B29" s="47" t="s">
        <v>49</v>
      </c>
      <c r="C29" s="49" t="s">
        <v>259</v>
      </c>
      <c r="D29" s="45" t="s">
        <v>131</v>
      </c>
      <c r="E29" s="16">
        <v>1</v>
      </c>
      <c r="F29" s="17">
        <v>193.98</v>
      </c>
      <c r="G29" s="17">
        <v>204.30119999999999</v>
      </c>
      <c r="H29" s="17">
        <v>209.62039999999999</v>
      </c>
      <c r="I29" s="17">
        <f t="shared" si="4"/>
        <v>202.63386666666668</v>
      </c>
      <c r="J29" s="18">
        <f t="shared" si="0"/>
        <v>7.9523913619321664</v>
      </c>
      <c r="K29" s="32">
        <f t="shared" si="5"/>
        <v>3.9245124681028143</v>
      </c>
      <c r="L29" s="19">
        <f t="shared" si="6"/>
        <v>202.63386666666668</v>
      </c>
      <c r="M29" s="20">
        <f t="shared" si="1"/>
        <v>202.63386666666668</v>
      </c>
      <c r="N29" s="20">
        <f t="shared" si="7"/>
        <v>202.63</v>
      </c>
      <c r="O29" s="20">
        <f t="shared" si="3"/>
        <v>202.63</v>
      </c>
      <c r="P29" s="10"/>
      <c r="Q29" s="10"/>
      <c r="R29" s="10"/>
      <c r="S29" s="10"/>
      <c r="T29" s="10"/>
      <c r="U29" s="10"/>
      <c r="W29" s="7"/>
    </row>
    <row r="30" spans="1:23" ht="35.1" customHeight="1" x14ac:dyDescent="0.2">
      <c r="A30" s="34">
        <v>22</v>
      </c>
      <c r="B30" s="47" t="s">
        <v>50</v>
      </c>
      <c r="C30" s="49" t="s">
        <v>259</v>
      </c>
      <c r="D30" s="45" t="s">
        <v>131</v>
      </c>
      <c r="E30" s="16">
        <v>1</v>
      </c>
      <c r="F30" s="17">
        <v>525.81999999999994</v>
      </c>
      <c r="G30" s="17">
        <v>544.58359999999993</v>
      </c>
      <c r="H30" s="17">
        <v>575.87659999999994</v>
      </c>
      <c r="I30" s="17">
        <f t="shared" si="4"/>
        <v>548.7600666666666</v>
      </c>
      <c r="J30" s="18">
        <f t="shared" si="0"/>
        <v>25.288296823893329</v>
      </c>
      <c r="K30" s="32">
        <f t="shared" si="5"/>
        <v>4.6082611253953001</v>
      </c>
      <c r="L30" s="19">
        <f t="shared" si="6"/>
        <v>548.76006666666649</v>
      </c>
      <c r="M30" s="20">
        <f t="shared" si="1"/>
        <v>548.76006666666649</v>
      </c>
      <c r="N30" s="20">
        <f t="shared" si="7"/>
        <v>548.76</v>
      </c>
      <c r="O30" s="20">
        <f t="shared" si="3"/>
        <v>548.76</v>
      </c>
      <c r="P30" s="10"/>
      <c r="Q30" s="10"/>
      <c r="R30" s="10"/>
      <c r="S30" s="10"/>
      <c r="T30" s="10"/>
      <c r="U30" s="10"/>
      <c r="W30" s="7"/>
    </row>
    <row r="31" spans="1:23" ht="35.1" customHeight="1" x14ac:dyDescent="0.2">
      <c r="A31" s="34">
        <v>23</v>
      </c>
      <c r="B31" s="47" t="s">
        <v>51</v>
      </c>
      <c r="C31" s="49" t="s">
        <v>259</v>
      </c>
      <c r="D31" s="45" t="s">
        <v>131</v>
      </c>
      <c r="E31" s="16">
        <v>1</v>
      </c>
      <c r="F31" s="17">
        <v>1400.56</v>
      </c>
      <c r="G31" s="17">
        <v>1462.0358000000001</v>
      </c>
      <c r="H31" s="17">
        <v>1514.4104</v>
      </c>
      <c r="I31" s="17">
        <f t="shared" si="4"/>
        <v>1459.0020666666667</v>
      </c>
      <c r="J31" s="18">
        <f t="shared" si="0"/>
        <v>56.985796901450243</v>
      </c>
      <c r="K31" s="32">
        <f t="shared" si="5"/>
        <v>3.905806455205632</v>
      </c>
      <c r="L31" s="19">
        <f t="shared" si="6"/>
        <v>1459.0020666666665</v>
      </c>
      <c r="M31" s="20">
        <f t="shared" si="1"/>
        <v>1459.0020666666665</v>
      </c>
      <c r="N31" s="20">
        <f t="shared" si="7"/>
        <v>1459</v>
      </c>
      <c r="O31" s="20">
        <f t="shared" si="3"/>
        <v>1459</v>
      </c>
      <c r="P31" s="10"/>
      <c r="Q31" s="10"/>
      <c r="R31" s="10"/>
      <c r="S31" s="10"/>
      <c r="T31" s="10"/>
      <c r="U31" s="10"/>
      <c r="W31" s="7"/>
    </row>
    <row r="32" spans="1:23" ht="35.1" customHeight="1" x14ac:dyDescent="0.2">
      <c r="A32" s="34">
        <v>24</v>
      </c>
      <c r="B32" s="47" t="s">
        <v>52</v>
      </c>
      <c r="C32" s="49" t="s">
        <v>259</v>
      </c>
      <c r="D32" s="45" t="s">
        <v>131</v>
      </c>
      <c r="E32" s="16">
        <v>1</v>
      </c>
      <c r="F32" s="17">
        <v>1610.3999999999999</v>
      </c>
      <c r="G32" s="17">
        <v>1667.3008</v>
      </c>
      <c r="H32" s="17">
        <v>1733.6687999999999</v>
      </c>
      <c r="I32" s="17">
        <f t="shared" si="4"/>
        <v>1670.4565333333333</v>
      </c>
      <c r="J32" s="18">
        <f t="shared" si="0"/>
        <v>61.69496132597326</v>
      </c>
      <c r="K32" s="32">
        <f t="shared" si="5"/>
        <v>3.693299412159099</v>
      </c>
      <c r="L32" s="19">
        <f t="shared" si="6"/>
        <v>1670.4565333333333</v>
      </c>
      <c r="M32" s="20">
        <f t="shared" si="1"/>
        <v>1670.4565333333333</v>
      </c>
      <c r="N32" s="20">
        <f t="shared" si="7"/>
        <v>1670.45</v>
      </c>
      <c r="O32" s="20">
        <f t="shared" si="3"/>
        <v>1670.45</v>
      </c>
      <c r="P32" s="10"/>
      <c r="Q32" s="10"/>
      <c r="R32" s="10"/>
      <c r="S32" s="10"/>
      <c r="T32" s="10"/>
      <c r="U32" s="10"/>
      <c r="W32" s="7"/>
    </row>
    <row r="33" spans="1:23" ht="35.1" customHeight="1" x14ac:dyDescent="0.2">
      <c r="A33" s="34">
        <v>25</v>
      </c>
      <c r="B33" s="47" t="s">
        <v>53</v>
      </c>
      <c r="C33" s="49" t="s">
        <v>259</v>
      </c>
      <c r="D33" s="45" t="s">
        <v>131</v>
      </c>
      <c r="E33" s="16">
        <v>1</v>
      </c>
      <c r="F33" s="17">
        <v>4538.3999999999996</v>
      </c>
      <c r="G33" s="17">
        <v>4754.2302</v>
      </c>
      <c r="H33" s="17">
        <v>5033.3661999999995</v>
      </c>
      <c r="I33" s="17">
        <f t="shared" si="4"/>
        <v>4775.3321333333333</v>
      </c>
      <c r="J33" s="18">
        <f t="shared" si="0"/>
        <v>248.15691301757704</v>
      </c>
      <c r="K33" s="32">
        <f t="shared" si="5"/>
        <v>5.1966419526165115</v>
      </c>
      <c r="L33" s="19">
        <f t="shared" si="6"/>
        <v>4775.3321333333333</v>
      </c>
      <c r="M33" s="20">
        <f t="shared" si="1"/>
        <v>4775.3321333333333</v>
      </c>
      <c r="N33" s="20">
        <f t="shared" si="7"/>
        <v>4775.33</v>
      </c>
      <c r="O33" s="20">
        <f t="shared" si="3"/>
        <v>4775.33</v>
      </c>
      <c r="P33" s="10"/>
      <c r="Q33" s="10"/>
      <c r="R33" s="10"/>
      <c r="S33" s="10"/>
      <c r="T33" s="10"/>
      <c r="U33" s="10"/>
      <c r="W33" s="7"/>
    </row>
    <row r="34" spans="1:23" ht="35.1" customHeight="1" x14ac:dyDescent="0.2">
      <c r="A34" s="34">
        <v>26</v>
      </c>
      <c r="B34" s="47" t="s">
        <v>54</v>
      </c>
      <c r="C34" s="49" t="s">
        <v>259</v>
      </c>
      <c r="D34" s="45" t="s">
        <v>131</v>
      </c>
      <c r="E34" s="16">
        <v>1</v>
      </c>
      <c r="F34" s="17">
        <v>40.26</v>
      </c>
      <c r="G34" s="17">
        <v>42.602400000000003</v>
      </c>
      <c r="H34" s="17">
        <v>43.627199999999995</v>
      </c>
      <c r="I34" s="17">
        <f t="shared" si="4"/>
        <v>42.163199999999996</v>
      </c>
      <c r="J34" s="18">
        <f t="shared" si="0"/>
        <v>1.7260305443415531</v>
      </c>
      <c r="K34" s="32">
        <f t="shared" si="5"/>
        <v>4.0936896258859701</v>
      </c>
      <c r="L34" s="19">
        <f t="shared" si="6"/>
        <v>42.163199999999996</v>
      </c>
      <c r="M34" s="20">
        <f t="shared" si="1"/>
        <v>42.163199999999996</v>
      </c>
      <c r="N34" s="20">
        <f t="shared" si="7"/>
        <v>42.16</v>
      </c>
      <c r="O34" s="20">
        <f t="shared" si="3"/>
        <v>42.16</v>
      </c>
      <c r="P34" s="10"/>
      <c r="Q34" s="10"/>
      <c r="R34" s="10"/>
      <c r="S34" s="10"/>
      <c r="T34" s="10"/>
      <c r="U34" s="10"/>
      <c r="W34" s="7"/>
    </row>
    <row r="35" spans="1:23" ht="35.1" customHeight="1" x14ac:dyDescent="0.2">
      <c r="A35" s="34">
        <v>27</v>
      </c>
      <c r="B35" s="47" t="s">
        <v>55</v>
      </c>
      <c r="C35" s="49" t="s">
        <v>259</v>
      </c>
      <c r="D35" s="45" t="s">
        <v>131</v>
      </c>
      <c r="E35" s="16">
        <v>1</v>
      </c>
      <c r="F35" s="17">
        <v>80.52</v>
      </c>
      <c r="G35" s="17">
        <v>82.886799999999994</v>
      </c>
      <c r="H35" s="17">
        <v>85.265799999999999</v>
      </c>
      <c r="I35" s="17">
        <f t="shared" si="4"/>
        <v>82.890866666666668</v>
      </c>
      <c r="J35" s="18">
        <f t="shared" si="0"/>
        <v>2.3729026135375508</v>
      </c>
      <c r="K35" s="32">
        <f t="shared" si="5"/>
        <v>2.8626828370365907</v>
      </c>
      <c r="L35" s="19">
        <f t="shared" si="6"/>
        <v>82.890866666666653</v>
      </c>
      <c r="M35" s="20">
        <f t="shared" si="1"/>
        <v>82.890866666666653</v>
      </c>
      <c r="N35" s="20">
        <f t="shared" si="7"/>
        <v>82.89</v>
      </c>
      <c r="O35" s="20">
        <f t="shared" si="3"/>
        <v>82.89</v>
      </c>
      <c r="P35" s="10"/>
      <c r="Q35" s="10"/>
      <c r="R35" s="10"/>
      <c r="S35" s="10"/>
      <c r="T35" s="10"/>
      <c r="U35" s="10"/>
      <c r="W35" s="7"/>
    </row>
    <row r="36" spans="1:23" ht="35.1" customHeight="1" x14ac:dyDescent="0.2">
      <c r="A36" s="34">
        <v>28</v>
      </c>
      <c r="B36" s="47" t="s">
        <v>56</v>
      </c>
      <c r="C36" s="49" t="s">
        <v>259</v>
      </c>
      <c r="D36" s="45" t="s">
        <v>131</v>
      </c>
      <c r="E36" s="16">
        <v>1</v>
      </c>
      <c r="F36" s="17">
        <v>100.03999999999999</v>
      </c>
      <c r="G36" s="17">
        <v>103.944</v>
      </c>
      <c r="H36" s="17">
        <v>107.95779999999999</v>
      </c>
      <c r="I36" s="17">
        <f t="shared" si="4"/>
        <v>103.98059999999998</v>
      </c>
      <c r="J36" s="18">
        <f t="shared" si="0"/>
        <v>3.9590268854858763</v>
      </c>
      <c r="K36" s="32">
        <f t="shared" si="5"/>
        <v>3.8074668596698586</v>
      </c>
      <c r="L36" s="19">
        <f t="shared" si="6"/>
        <v>103.98059999999998</v>
      </c>
      <c r="M36" s="20">
        <f t="shared" si="1"/>
        <v>103.98059999999998</v>
      </c>
      <c r="N36" s="20">
        <f t="shared" si="7"/>
        <v>103.98</v>
      </c>
      <c r="O36" s="20">
        <f t="shared" si="3"/>
        <v>103.98</v>
      </c>
      <c r="P36" s="10"/>
      <c r="Q36" s="10"/>
      <c r="R36" s="10"/>
      <c r="S36" s="10"/>
      <c r="T36" s="10"/>
      <c r="U36" s="10"/>
      <c r="W36" s="7"/>
    </row>
    <row r="37" spans="1:23" ht="35.1" customHeight="1" x14ac:dyDescent="0.2">
      <c r="A37" s="34">
        <v>29</v>
      </c>
      <c r="B37" s="47" t="s">
        <v>57</v>
      </c>
      <c r="C37" s="49" t="s">
        <v>259</v>
      </c>
      <c r="D37" s="45" t="s">
        <v>131</v>
      </c>
      <c r="E37" s="16">
        <v>1</v>
      </c>
      <c r="F37" s="17">
        <v>6220.78</v>
      </c>
      <c r="G37" s="17">
        <v>6509.9687999999996</v>
      </c>
      <c r="H37" s="17">
        <v>6814.7858000000006</v>
      </c>
      <c r="I37" s="17">
        <f t="shared" si="4"/>
        <v>6515.1781999999994</v>
      </c>
      <c r="J37" s="18">
        <f t="shared" si="0"/>
        <v>297.03716264918813</v>
      </c>
      <c r="K37" s="32">
        <f t="shared" si="5"/>
        <v>4.5591563811591236</v>
      </c>
      <c r="L37" s="19">
        <f t="shared" si="6"/>
        <v>6515.1781999999994</v>
      </c>
      <c r="M37" s="20">
        <f t="shared" si="1"/>
        <v>6515.1781999999994</v>
      </c>
      <c r="N37" s="20">
        <f t="shared" si="7"/>
        <v>6515.17</v>
      </c>
      <c r="O37" s="20">
        <f t="shared" si="3"/>
        <v>6515.17</v>
      </c>
      <c r="P37" s="10"/>
      <c r="Q37" s="10"/>
      <c r="R37" s="10"/>
      <c r="S37" s="10"/>
      <c r="T37" s="10"/>
      <c r="U37" s="10"/>
      <c r="W37" s="7"/>
    </row>
    <row r="38" spans="1:23" ht="35.1" customHeight="1" x14ac:dyDescent="0.2">
      <c r="A38" s="34">
        <v>30</v>
      </c>
      <c r="B38" s="47" t="s">
        <v>58</v>
      </c>
      <c r="C38" s="49" t="s">
        <v>259</v>
      </c>
      <c r="D38" s="45" t="s">
        <v>131</v>
      </c>
      <c r="E38" s="16">
        <v>1</v>
      </c>
      <c r="F38" s="17">
        <v>6272.0199999999995</v>
      </c>
      <c r="G38" s="17">
        <v>6530.0011999999997</v>
      </c>
      <c r="H38" s="17">
        <v>6839.0149999999994</v>
      </c>
      <c r="I38" s="17">
        <f t="shared" si="4"/>
        <v>6547.0120666666662</v>
      </c>
      <c r="J38" s="18">
        <f t="shared" si="0"/>
        <v>283.88000932579473</v>
      </c>
      <c r="K38" s="32">
        <f t="shared" si="5"/>
        <v>4.336023921066773</v>
      </c>
      <c r="L38" s="19">
        <f t="shared" si="6"/>
        <v>6547.0120666666662</v>
      </c>
      <c r="M38" s="20">
        <f t="shared" si="1"/>
        <v>6547.0120666666662</v>
      </c>
      <c r="N38" s="20">
        <f t="shared" si="7"/>
        <v>6547.01</v>
      </c>
      <c r="O38" s="20">
        <f t="shared" si="3"/>
        <v>6547.01</v>
      </c>
      <c r="P38" s="10"/>
      <c r="Q38" s="10"/>
      <c r="R38" s="10"/>
      <c r="S38" s="10"/>
      <c r="T38" s="10"/>
      <c r="U38" s="10"/>
      <c r="W38" s="7"/>
    </row>
    <row r="39" spans="1:23" ht="35.1" customHeight="1" x14ac:dyDescent="0.2">
      <c r="A39" s="34">
        <v>31</v>
      </c>
      <c r="B39" s="47" t="s">
        <v>59</v>
      </c>
      <c r="C39" s="49" t="s">
        <v>259</v>
      </c>
      <c r="D39" s="45" t="s">
        <v>131</v>
      </c>
      <c r="E39" s="16">
        <v>1</v>
      </c>
      <c r="F39" s="17">
        <v>73.2</v>
      </c>
      <c r="G39" s="17">
        <v>75.969400000000007</v>
      </c>
      <c r="H39" s="17">
        <v>78.568000000000012</v>
      </c>
      <c r="I39" s="17">
        <f t="shared" si="4"/>
        <v>75.912466666666674</v>
      </c>
      <c r="J39" s="18">
        <f t="shared" si="0"/>
        <v>2.6844528405865797</v>
      </c>
      <c r="K39" s="32">
        <f t="shared" si="5"/>
        <v>3.5362476790196684</v>
      </c>
      <c r="L39" s="19">
        <f t="shared" si="6"/>
        <v>75.91246666666666</v>
      </c>
      <c r="M39" s="20">
        <f t="shared" si="1"/>
        <v>75.91246666666666</v>
      </c>
      <c r="N39" s="20">
        <f t="shared" si="7"/>
        <v>75.91</v>
      </c>
      <c r="O39" s="20">
        <f t="shared" si="3"/>
        <v>75.91</v>
      </c>
      <c r="P39" s="10"/>
      <c r="Q39" s="10"/>
      <c r="R39" s="10"/>
      <c r="S39" s="10"/>
      <c r="T39" s="10"/>
      <c r="U39" s="10"/>
      <c r="W39" s="7"/>
    </row>
    <row r="40" spans="1:23" ht="35.1" customHeight="1" x14ac:dyDescent="0.2">
      <c r="A40" s="34">
        <v>32</v>
      </c>
      <c r="B40" s="47" t="s">
        <v>60</v>
      </c>
      <c r="C40" s="49" t="s">
        <v>259</v>
      </c>
      <c r="D40" s="45" t="s">
        <v>131</v>
      </c>
      <c r="E40" s="16">
        <v>1</v>
      </c>
      <c r="F40" s="17">
        <v>145.18</v>
      </c>
      <c r="G40" s="17">
        <v>152.67079999999999</v>
      </c>
      <c r="H40" s="17">
        <v>156.24539999999999</v>
      </c>
      <c r="I40" s="17">
        <f t="shared" si="4"/>
        <v>151.36539999999999</v>
      </c>
      <c r="J40" s="18">
        <f t="shared" si="0"/>
        <v>5.6470187851644242</v>
      </c>
      <c r="K40" s="32">
        <f t="shared" si="5"/>
        <v>3.7307196923236252</v>
      </c>
      <c r="L40" s="19">
        <f t="shared" si="6"/>
        <v>151.36539999999997</v>
      </c>
      <c r="M40" s="20">
        <f t="shared" si="1"/>
        <v>151.36539999999997</v>
      </c>
      <c r="N40" s="20">
        <f t="shared" si="7"/>
        <v>151.36000000000001</v>
      </c>
      <c r="O40" s="20">
        <f t="shared" si="3"/>
        <v>151.36000000000001</v>
      </c>
      <c r="P40" s="10"/>
      <c r="Q40" s="10"/>
      <c r="R40" s="10"/>
      <c r="S40" s="10"/>
      <c r="T40" s="10"/>
      <c r="U40" s="10"/>
      <c r="W40" s="7"/>
    </row>
    <row r="41" spans="1:23" ht="35.1" customHeight="1" x14ac:dyDescent="0.2">
      <c r="A41" s="34">
        <v>33</v>
      </c>
      <c r="B41" s="47" t="s">
        <v>61</v>
      </c>
      <c r="C41" s="49" t="s">
        <v>259</v>
      </c>
      <c r="D41" s="45" t="s">
        <v>131</v>
      </c>
      <c r="E41" s="16">
        <v>1</v>
      </c>
      <c r="F41" s="17">
        <v>213.5</v>
      </c>
      <c r="G41" s="17">
        <v>222.1986</v>
      </c>
      <c r="H41" s="17">
        <v>226.3466</v>
      </c>
      <c r="I41" s="17">
        <f t="shared" si="4"/>
        <v>220.68173333333334</v>
      </c>
      <c r="J41" s="18">
        <f t="shared" si="0"/>
        <v>6.5562524549725278</v>
      </c>
      <c r="K41" s="32">
        <f t="shared" si="5"/>
        <v>2.9709085368971158</v>
      </c>
      <c r="L41" s="19">
        <f t="shared" si="6"/>
        <v>220.68173333333334</v>
      </c>
      <c r="M41" s="20">
        <f t="shared" ref="M41:M72" si="8">L41/E41</f>
        <v>220.68173333333334</v>
      </c>
      <c r="N41" s="20">
        <f t="shared" si="7"/>
        <v>220.68</v>
      </c>
      <c r="O41" s="20">
        <f t="shared" ref="O41:O72" si="9">N41*E41</f>
        <v>220.68</v>
      </c>
      <c r="P41" s="10"/>
      <c r="Q41" s="10"/>
      <c r="R41" s="10"/>
      <c r="S41" s="10"/>
      <c r="T41" s="10"/>
      <c r="U41" s="10"/>
      <c r="W41" s="7"/>
    </row>
    <row r="42" spans="1:23" ht="35.1" customHeight="1" x14ac:dyDescent="0.2">
      <c r="A42" s="34">
        <v>34</v>
      </c>
      <c r="B42" s="47" t="s">
        <v>62</v>
      </c>
      <c r="C42" s="49" t="s">
        <v>259</v>
      </c>
      <c r="D42" s="45" t="s">
        <v>131</v>
      </c>
      <c r="E42" s="16">
        <v>1</v>
      </c>
      <c r="F42" s="17">
        <v>296.45999999999998</v>
      </c>
      <c r="G42" s="17">
        <v>312.55180000000001</v>
      </c>
      <c r="H42" s="17">
        <v>322.75100000000003</v>
      </c>
      <c r="I42" s="17">
        <f t="shared" si="4"/>
        <v>310.58760000000001</v>
      </c>
      <c r="J42" s="18">
        <f t="shared" si="0"/>
        <v>13.255102092402032</v>
      </c>
      <c r="K42" s="32">
        <f t="shared" si="5"/>
        <v>4.2677499334815785</v>
      </c>
      <c r="L42" s="19">
        <f t="shared" si="6"/>
        <v>310.58759999999995</v>
      </c>
      <c r="M42" s="20">
        <f t="shared" si="8"/>
        <v>310.58759999999995</v>
      </c>
      <c r="N42" s="20">
        <f t="shared" si="7"/>
        <v>310.58</v>
      </c>
      <c r="O42" s="20">
        <f t="shared" si="9"/>
        <v>310.58</v>
      </c>
      <c r="P42" s="10"/>
      <c r="Q42" s="10"/>
      <c r="R42" s="10"/>
      <c r="S42" s="10"/>
      <c r="T42" s="10"/>
      <c r="U42" s="10"/>
      <c r="W42" s="7"/>
    </row>
    <row r="43" spans="1:23" ht="35.1" customHeight="1" x14ac:dyDescent="0.2">
      <c r="A43" s="34">
        <v>35</v>
      </c>
      <c r="B43" s="47" t="s">
        <v>63</v>
      </c>
      <c r="C43" s="49" t="s">
        <v>259</v>
      </c>
      <c r="D43" s="45" t="s">
        <v>131</v>
      </c>
      <c r="E43" s="16">
        <v>1</v>
      </c>
      <c r="F43" s="17">
        <v>406.26</v>
      </c>
      <c r="G43" s="17">
        <v>424.43799999999999</v>
      </c>
      <c r="H43" s="17">
        <v>435.19840000000005</v>
      </c>
      <c r="I43" s="17">
        <f t="shared" si="4"/>
        <v>421.96546666666671</v>
      </c>
      <c r="J43" s="18">
        <f t="shared" si="0"/>
        <v>14.62678414598828</v>
      </c>
      <c r="K43" s="32">
        <f t="shared" si="5"/>
        <v>3.4663462537664875</v>
      </c>
      <c r="L43" s="19">
        <f t="shared" si="6"/>
        <v>421.96546666666666</v>
      </c>
      <c r="M43" s="20">
        <f t="shared" si="8"/>
        <v>421.96546666666666</v>
      </c>
      <c r="N43" s="20">
        <f t="shared" si="7"/>
        <v>421.96</v>
      </c>
      <c r="O43" s="20">
        <f t="shared" si="9"/>
        <v>421.96</v>
      </c>
      <c r="P43" s="10"/>
      <c r="Q43" s="10"/>
      <c r="R43" s="10"/>
      <c r="S43" s="10"/>
      <c r="T43" s="10"/>
      <c r="U43" s="10"/>
      <c r="W43" s="7"/>
    </row>
    <row r="44" spans="1:23" ht="35.1" customHeight="1" x14ac:dyDescent="0.2">
      <c r="A44" s="34">
        <v>36</v>
      </c>
      <c r="B44" s="47" t="s">
        <v>64</v>
      </c>
      <c r="C44" s="49" t="s">
        <v>259</v>
      </c>
      <c r="D44" s="45" t="s">
        <v>131</v>
      </c>
      <c r="E44" s="16">
        <v>1</v>
      </c>
      <c r="F44" s="17">
        <v>572.17999999999995</v>
      </c>
      <c r="G44" s="17">
        <v>588.25959999999998</v>
      </c>
      <c r="H44" s="17">
        <v>606.54740000000004</v>
      </c>
      <c r="I44" s="17">
        <f t="shared" si="4"/>
        <v>588.99566666666669</v>
      </c>
      <c r="J44" s="18">
        <f t="shared" si="0"/>
        <v>17.195519512167547</v>
      </c>
      <c r="K44" s="32">
        <f t="shared" si="5"/>
        <v>2.9194645199145572</v>
      </c>
      <c r="L44" s="19">
        <f t="shared" si="6"/>
        <v>588.99566666666669</v>
      </c>
      <c r="M44" s="20">
        <f t="shared" si="8"/>
        <v>588.99566666666669</v>
      </c>
      <c r="N44" s="20">
        <f t="shared" si="7"/>
        <v>588.99</v>
      </c>
      <c r="O44" s="20">
        <f t="shared" si="9"/>
        <v>588.99</v>
      </c>
      <c r="P44" s="10"/>
      <c r="Q44" s="10"/>
      <c r="R44" s="10"/>
      <c r="S44" s="10"/>
      <c r="T44" s="10"/>
      <c r="U44" s="10"/>
      <c r="W44" s="7"/>
    </row>
    <row r="45" spans="1:23" ht="35.1" customHeight="1" x14ac:dyDescent="0.2">
      <c r="A45" s="34">
        <v>37</v>
      </c>
      <c r="B45" s="44" t="s">
        <v>65</v>
      </c>
      <c r="C45" s="49" t="s">
        <v>259</v>
      </c>
      <c r="D45" s="45" t="s">
        <v>131</v>
      </c>
      <c r="E45" s="16">
        <v>1</v>
      </c>
      <c r="F45" s="17">
        <v>764.93999999999994</v>
      </c>
      <c r="G45" s="17">
        <v>790.13299999999992</v>
      </c>
      <c r="H45" s="17">
        <v>811.44640000000004</v>
      </c>
      <c r="I45" s="17">
        <f t="shared" si="4"/>
        <v>788.83980000000008</v>
      </c>
      <c r="J45" s="18">
        <f t="shared" si="0"/>
        <v>23.280154314780692</v>
      </c>
      <c r="K45" s="32">
        <f t="shared" si="5"/>
        <v>2.9511891153033467</v>
      </c>
      <c r="L45" s="19">
        <f t="shared" si="6"/>
        <v>788.83979999999997</v>
      </c>
      <c r="M45" s="20">
        <f t="shared" si="8"/>
        <v>788.83979999999997</v>
      </c>
      <c r="N45" s="20">
        <f t="shared" si="7"/>
        <v>788.83</v>
      </c>
      <c r="O45" s="20">
        <f t="shared" si="9"/>
        <v>788.83</v>
      </c>
      <c r="P45" s="10"/>
      <c r="Q45" s="10"/>
      <c r="R45" s="10"/>
      <c r="S45" s="10"/>
      <c r="T45" s="10"/>
      <c r="U45" s="10"/>
      <c r="W45" s="7"/>
    </row>
    <row r="46" spans="1:23" ht="35.1" customHeight="1" x14ac:dyDescent="0.2">
      <c r="A46" s="34">
        <v>38</v>
      </c>
      <c r="B46" s="47" t="s">
        <v>66</v>
      </c>
      <c r="C46" s="49" t="s">
        <v>259</v>
      </c>
      <c r="D46" s="45" t="s">
        <v>131</v>
      </c>
      <c r="E46" s="16">
        <v>1</v>
      </c>
      <c r="F46" s="17">
        <v>31.72</v>
      </c>
      <c r="G46" s="17">
        <v>32.525199999999998</v>
      </c>
      <c r="H46" s="17">
        <v>33.598799999999997</v>
      </c>
      <c r="I46" s="17">
        <f t="shared" si="4"/>
        <v>32.614666666666665</v>
      </c>
      <c r="J46" s="18">
        <f t="shared" si="0"/>
        <v>0.94258982242189082</v>
      </c>
      <c r="K46" s="32">
        <f t="shared" si="5"/>
        <v>2.8900795830768087</v>
      </c>
      <c r="L46" s="19">
        <f t="shared" si="6"/>
        <v>32.614666666666665</v>
      </c>
      <c r="M46" s="20">
        <f t="shared" si="8"/>
        <v>32.614666666666665</v>
      </c>
      <c r="N46" s="20">
        <f t="shared" si="7"/>
        <v>32.61</v>
      </c>
      <c r="O46" s="20">
        <f t="shared" si="9"/>
        <v>32.61</v>
      </c>
      <c r="P46" s="10"/>
      <c r="Q46" s="10"/>
      <c r="R46" s="10"/>
      <c r="S46" s="10"/>
      <c r="T46" s="10"/>
      <c r="U46" s="10"/>
      <c r="W46" s="7"/>
    </row>
    <row r="47" spans="1:23" ht="35.1" customHeight="1" x14ac:dyDescent="0.2">
      <c r="A47" s="34">
        <v>39</v>
      </c>
      <c r="B47" s="47" t="s">
        <v>67</v>
      </c>
      <c r="C47" s="49" t="s">
        <v>259</v>
      </c>
      <c r="D47" s="45" t="s">
        <v>131</v>
      </c>
      <c r="E47" s="16">
        <v>1</v>
      </c>
      <c r="F47" s="17">
        <v>9.76</v>
      </c>
      <c r="G47" s="17">
        <v>10.296799999999999</v>
      </c>
      <c r="H47" s="17">
        <v>10.308999999999999</v>
      </c>
      <c r="I47" s="17">
        <f t="shared" si="4"/>
        <v>10.121933333333333</v>
      </c>
      <c r="J47" s="18">
        <f t="shared" si="0"/>
        <v>0.31350281232125043</v>
      </c>
      <c r="K47" s="32">
        <f t="shared" si="5"/>
        <v>3.0972621731149887</v>
      </c>
      <c r="L47" s="19">
        <f t="shared" si="6"/>
        <v>10.121933333333333</v>
      </c>
      <c r="M47" s="20">
        <f t="shared" si="8"/>
        <v>10.121933333333333</v>
      </c>
      <c r="N47" s="20">
        <f t="shared" si="7"/>
        <v>10.119999999999999</v>
      </c>
      <c r="O47" s="20">
        <f t="shared" si="9"/>
        <v>10.119999999999999</v>
      </c>
      <c r="P47" s="10"/>
      <c r="Q47" s="10"/>
      <c r="R47" s="10"/>
      <c r="S47" s="10"/>
      <c r="T47" s="10"/>
      <c r="U47" s="10"/>
      <c r="W47" s="7"/>
    </row>
    <row r="48" spans="1:23" ht="35.1" customHeight="1" x14ac:dyDescent="0.2">
      <c r="A48" s="34">
        <v>40</v>
      </c>
      <c r="B48" s="47" t="s">
        <v>68</v>
      </c>
      <c r="C48" s="49" t="s">
        <v>259</v>
      </c>
      <c r="D48" s="45" t="s">
        <v>131</v>
      </c>
      <c r="E48" s="16">
        <v>1</v>
      </c>
      <c r="F48" s="17">
        <v>125.66</v>
      </c>
      <c r="G48" s="17">
        <v>131.89419999999998</v>
      </c>
      <c r="H48" s="17">
        <v>134.505</v>
      </c>
      <c r="I48" s="17">
        <f t="shared" si="4"/>
        <v>130.68639999999999</v>
      </c>
      <c r="J48" s="18">
        <f t="shared" si="0"/>
        <v>4.5445122818625965</v>
      </c>
      <c r="K48" s="32">
        <f t="shared" si="5"/>
        <v>3.4774179117816364</v>
      </c>
      <c r="L48" s="19">
        <f t="shared" si="6"/>
        <v>130.68639999999999</v>
      </c>
      <c r="M48" s="20">
        <f t="shared" si="8"/>
        <v>130.68639999999999</v>
      </c>
      <c r="N48" s="20">
        <f t="shared" si="7"/>
        <v>130.68</v>
      </c>
      <c r="O48" s="20">
        <f t="shared" si="9"/>
        <v>130.68</v>
      </c>
      <c r="P48" s="10"/>
      <c r="Q48" s="10"/>
      <c r="R48" s="10"/>
      <c r="S48" s="10"/>
      <c r="T48" s="10"/>
      <c r="U48" s="10"/>
      <c r="W48" s="7"/>
    </row>
    <row r="49" spans="1:23" ht="35.1" customHeight="1" x14ac:dyDescent="0.2">
      <c r="A49" s="34">
        <v>41</v>
      </c>
      <c r="B49" s="47" t="s">
        <v>69</v>
      </c>
      <c r="C49" s="49" t="s">
        <v>259</v>
      </c>
      <c r="D49" s="45" t="s">
        <v>131</v>
      </c>
      <c r="E49" s="16">
        <v>1</v>
      </c>
      <c r="F49" s="17">
        <v>52.46</v>
      </c>
      <c r="G49" s="17">
        <v>54.777999999999999</v>
      </c>
      <c r="H49" s="17">
        <v>56.888600000000004</v>
      </c>
      <c r="I49" s="17">
        <f t="shared" si="4"/>
        <v>54.708866666666665</v>
      </c>
      <c r="J49" s="18">
        <f t="shared" si="0"/>
        <v>2.215109264423166</v>
      </c>
      <c r="K49" s="32">
        <f t="shared" si="5"/>
        <v>4.0489035861764622</v>
      </c>
      <c r="L49" s="19">
        <f t="shared" si="6"/>
        <v>54.708866666666665</v>
      </c>
      <c r="M49" s="20">
        <f t="shared" si="8"/>
        <v>54.708866666666665</v>
      </c>
      <c r="N49" s="20">
        <f t="shared" si="7"/>
        <v>54.7</v>
      </c>
      <c r="O49" s="20">
        <f t="shared" si="9"/>
        <v>54.7</v>
      </c>
      <c r="P49" s="10"/>
      <c r="Q49" s="10"/>
      <c r="R49" s="10"/>
      <c r="S49" s="10"/>
      <c r="T49" s="10"/>
      <c r="U49" s="10"/>
      <c r="W49" s="7"/>
    </row>
    <row r="50" spans="1:23" ht="35.1" customHeight="1" x14ac:dyDescent="0.2">
      <c r="A50" s="34">
        <v>42</v>
      </c>
      <c r="B50" s="47" t="s">
        <v>70</v>
      </c>
      <c r="C50" s="49" t="s">
        <v>259</v>
      </c>
      <c r="D50" s="45" t="s">
        <v>131</v>
      </c>
      <c r="E50" s="16">
        <v>1</v>
      </c>
      <c r="F50" s="17">
        <v>56.12</v>
      </c>
      <c r="G50" s="17">
        <v>59.121200000000002</v>
      </c>
      <c r="H50" s="17">
        <v>59.377400000000002</v>
      </c>
      <c r="I50" s="17">
        <f t="shared" si="4"/>
        <v>58.206199999999995</v>
      </c>
      <c r="J50" s="18">
        <f t="shared" si="0"/>
        <v>1.8112378198348247</v>
      </c>
      <c r="K50" s="32">
        <f t="shared" si="5"/>
        <v>3.1117609805052124</v>
      </c>
      <c r="L50" s="19">
        <f t="shared" si="6"/>
        <v>58.206199999999995</v>
      </c>
      <c r="M50" s="20">
        <f t="shared" si="8"/>
        <v>58.206199999999995</v>
      </c>
      <c r="N50" s="20">
        <f t="shared" si="7"/>
        <v>58.2</v>
      </c>
      <c r="O50" s="20">
        <f t="shared" si="9"/>
        <v>58.2</v>
      </c>
      <c r="P50" s="10"/>
      <c r="Q50" s="10"/>
      <c r="R50" s="10"/>
      <c r="S50" s="10"/>
      <c r="T50" s="10"/>
      <c r="U50" s="10"/>
      <c r="W50" s="7"/>
    </row>
    <row r="51" spans="1:23" ht="35.1" customHeight="1" x14ac:dyDescent="0.2">
      <c r="A51" s="34">
        <v>43</v>
      </c>
      <c r="B51" s="47" t="s">
        <v>71</v>
      </c>
      <c r="C51" s="49" t="s">
        <v>259</v>
      </c>
      <c r="D51" s="45" t="s">
        <v>131</v>
      </c>
      <c r="E51" s="16">
        <v>1</v>
      </c>
      <c r="F51" s="17">
        <v>810.07999999999993</v>
      </c>
      <c r="G51" s="17">
        <v>850.62059999999997</v>
      </c>
      <c r="H51" s="17">
        <v>858.2944</v>
      </c>
      <c r="I51" s="17">
        <f t="shared" si="4"/>
        <v>839.66499999999996</v>
      </c>
      <c r="J51" s="18">
        <f t="shared" si="0"/>
        <v>25.907064101514894</v>
      </c>
      <c r="K51" s="32">
        <f t="shared" si="5"/>
        <v>3.0854047866131009</v>
      </c>
      <c r="L51" s="19">
        <f t="shared" si="6"/>
        <v>839.66499999999996</v>
      </c>
      <c r="M51" s="20">
        <f t="shared" si="8"/>
        <v>839.66499999999996</v>
      </c>
      <c r="N51" s="20">
        <f t="shared" si="7"/>
        <v>839.66</v>
      </c>
      <c r="O51" s="20">
        <f t="shared" si="9"/>
        <v>839.66</v>
      </c>
      <c r="P51" s="10"/>
      <c r="Q51" s="10"/>
      <c r="R51" s="10"/>
      <c r="S51" s="10"/>
      <c r="T51" s="10"/>
      <c r="U51" s="10"/>
      <c r="W51" s="7"/>
    </row>
    <row r="52" spans="1:23" ht="35.1" customHeight="1" x14ac:dyDescent="0.2">
      <c r="A52" s="34">
        <v>44</v>
      </c>
      <c r="B52" s="47" t="s">
        <v>72</v>
      </c>
      <c r="C52" s="49" t="s">
        <v>259</v>
      </c>
      <c r="D52" s="45" t="s">
        <v>131</v>
      </c>
      <c r="E52" s="16">
        <v>1</v>
      </c>
      <c r="F52" s="17">
        <v>98.82</v>
      </c>
      <c r="G52" s="17">
        <v>103.9562</v>
      </c>
      <c r="H52" s="17">
        <v>106.73779999999999</v>
      </c>
      <c r="I52" s="17">
        <f t="shared" si="4"/>
        <v>103.17133333333334</v>
      </c>
      <c r="J52" s="18">
        <f t="shared" si="0"/>
        <v>4.0168272272196788</v>
      </c>
      <c r="K52" s="32">
        <f t="shared" si="5"/>
        <v>3.8933559327394027</v>
      </c>
      <c r="L52" s="19">
        <f t="shared" si="6"/>
        <v>103.17133333333334</v>
      </c>
      <c r="M52" s="20">
        <f t="shared" si="8"/>
        <v>103.17133333333334</v>
      </c>
      <c r="N52" s="20">
        <f t="shared" si="7"/>
        <v>103.17</v>
      </c>
      <c r="O52" s="20">
        <f t="shared" si="9"/>
        <v>103.17</v>
      </c>
      <c r="P52" s="10"/>
      <c r="Q52" s="10"/>
      <c r="R52" s="10"/>
      <c r="S52" s="10"/>
      <c r="T52" s="10"/>
      <c r="U52" s="10"/>
      <c r="W52" s="7"/>
    </row>
    <row r="53" spans="1:23" ht="35.1" customHeight="1" x14ac:dyDescent="0.2">
      <c r="A53" s="34">
        <v>45</v>
      </c>
      <c r="B53" s="47" t="s">
        <v>73</v>
      </c>
      <c r="C53" s="49" t="s">
        <v>259</v>
      </c>
      <c r="D53" s="45" t="s">
        <v>131</v>
      </c>
      <c r="E53" s="16">
        <v>1</v>
      </c>
      <c r="F53" s="17">
        <v>109.8</v>
      </c>
      <c r="G53" s="17">
        <v>115.1802</v>
      </c>
      <c r="H53" s="17">
        <v>119.24279999999999</v>
      </c>
      <c r="I53" s="17">
        <f t="shared" si="4"/>
        <v>114.74099999999999</v>
      </c>
      <c r="J53" s="18">
        <f t="shared" si="0"/>
        <v>4.7366961523830051</v>
      </c>
      <c r="K53" s="32">
        <f t="shared" si="5"/>
        <v>4.1281635617460237</v>
      </c>
      <c r="L53" s="19">
        <f t="shared" si="6"/>
        <v>114.74099999999999</v>
      </c>
      <c r="M53" s="20">
        <f t="shared" si="8"/>
        <v>114.74099999999999</v>
      </c>
      <c r="N53" s="20">
        <f t="shared" si="7"/>
        <v>114.74</v>
      </c>
      <c r="O53" s="20">
        <f t="shared" si="9"/>
        <v>114.74</v>
      </c>
      <c r="P53" s="10"/>
      <c r="Q53" s="10"/>
      <c r="R53" s="10"/>
      <c r="S53" s="10"/>
      <c r="T53" s="10"/>
      <c r="U53" s="10"/>
      <c r="W53" s="7"/>
    </row>
    <row r="54" spans="1:23" ht="35.1" customHeight="1" x14ac:dyDescent="0.2">
      <c r="A54" s="34">
        <v>46</v>
      </c>
      <c r="B54" s="47" t="s">
        <v>74</v>
      </c>
      <c r="C54" s="49" t="s">
        <v>259</v>
      </c>
      <c r="D54" s="45" t="s">
        <v>131</v>
      </c>
      <c r="E54" s="16">
        <v>1</v>
      </c>
      <c r="F54" s="17">
        <v>247.66</v>
      </c>
      <c r="G54" s="17">
        <v>256.81</v>
      </c>
      <c r="H54" s="17">
        <v>266.14300000000003</v>
      </c>
      <c r="I54" s="17">
        <f t="shared" si="4"/>
        <v>256.87100000000004</v>
      </c>
      <c r="J54" s="18">
        <f t="shared" si="0"/>
        <v>9.2416509888655884</v>
      </c>
      <c r="K54" s="32">
        <f t="shared" si="5"/>
        <v>3.5977790365068798</v>
      </c>
      <c r="L54" s="19">
        <f t="shared" si="6"/>
        <v>256.87099999999998</v>
      </c>
      <c r="M54" s="20">
        <f t="shared" si="8"/>
        <v>256.87099999999998</v>
      </c>
      <c r="N54" s="20">
        <f t="shared" si="7"/>
        <v>256.87</v>
      </c>
      <c r="O54" s="20">
        <f t="shared" si="9"/>
        <v>256.87</v>
      </c>
      <c r="P54" s="10"/>
      <c r="Q54" s="10"/>
      <c r="R54" s="10"/>
      <c r="S54" s="10"/>
      <c r="T54" s="10"/>
      <c r="U54" s="10"/>
      <c r="W54" s="7"/>
    </row>
    <row r="55" spans="1:23" ht="35.1" customHeight="1" x14ac:dyDescent="0.2">
      <c r="A55" s="34">
        <v>47</v>
      </c>
      <c r="B55" s="47" t="s">
        <v>75</v>
      </c>
      <c r="C55" s="49" t="s">
        <v>259</v>
      </c>
      <c r="D55" s="45" t="s">
        <v>131</v>
      </c>
      <c r="E55" s="16">
        <v>1</v>
      </c>
      <c r="F55" s="17">
        <v>518.5</v>
      </c>
      <c r="G55" s="17">
        <v>538.27620000000002</v>
      </c>
      <c r="H55" s="17">
        <v>546.80399999999997</v>
      </c>
      <c r="I55" s="17">
        <f t="shared" si="4"/>
        <v>534.52673333333325</v>
      </c>
      <c r="J55" s="18">
        <f t="shared" si="0"/>
        <v>14.519744461020416</v>
      </c>
      <c r="K55" s="32">
        <f t="shared" si="5"/>
        <v>2.7163738603819909</v>
      </c>
      <c r="L55" s="19">
        <f t="shared" si="6"/>
        <v>534.52673333333325</v>
      </c>
      <c r="M55" s="20">
        <f t="shared" si="8"/>
        <v>534.52673333333325</v>
      </c>
      <c r="N55" s="20">
        <f t="shared" si="7"/>
        <v>534.52</v>
      </c>
      <c r="O55" s="20">
        <f t="shared" si="9"/>
        <v>534.52</v>
      </c>
      <c r="P55" s="10"/>
      <c r="Q55" s="10"/>
      <c r="R55" s="10"/>
      <c r="S55" s="10"/>
      <c r="T55" s="10"/>
      <c r="U55" s="10"/>
      <c r="W55" s="7"/>
    </row>
    <row r="56" spans="1:23" ht="49.5" customHeight="1" x14ac:dyDescent="0.2">
      <c r="A56" s="34">
        <v>48</v>
      </c>
      <c r="B56" s="47" t="s">
        <v>76</v>
      </c>
      <c r="C56" s="49" t="s">
        <v>259</v>
      </c>
      <c r="D56" s="45" t="s">
        <v>131</v>
      </c>
      <c r="E56" s="16">
        <v>1</v>
      </c>
      <c r="F56" s="17">
        <v>78.08</v>
      </c>
      <c r="G56" s="17">
        <v>82.337799999999987</v>
      </c>
      <c r="H56" s="17">
        <v>82.996600000000001</v>
      </c>
      <c r="I56" s="17">
        <f t="shared" si="4"/>
        <v>81.138133333333329</v>
      </c>
      <c r="J56" s="18">
        <f t="shared" si="0"/>
        <v>2.6688272655481704</v>
      </c>
      <c r="K56" s="32">
        <f t="shared" si="5"/>
        <v>3.2892391726391335</v>
      </c>
      <c r="L56" s="19">
        <f t="shared" si="6"/>
        <v>81.138133333333329</v>
      </c>
      <c r="M56" s="20">
        <f t="shared" si="8"/>
        <v>81.138133333333329</v>
      </c>
      <c r="N56" s="20">
        <f t="shared" si="7"/>
        <v>81.13</v>
      </c>
      <c r="O56" s="20">
        <f t="shared" si="9"/>
        <v>81.13</v>
      </c>
      <c r="P56" s="10"/>
      <c r="Q56" s="10"/>
      <c r="R56" s="10"/>
      <c r="S56" s="10"/>
      <c r="T56" s="10"/>
      <c r="U56" s="10"/>
      <c r="W56" s="7"/>
    </row>
    <row r="57" spans="1:23" ht="46.5" customHeight="1" x14ac:dyDescent="0.2">
      <c r="A57" s="34">
        <v>49</v>
      </c>
      <c r="B57" s="47" t="s">
        <v>77</v>
      </c>
      <c r="C57" s="49" t="s">
        <v>259</v>
      </c>
      <c r="D57" s="45" t="s">
        <v>131</v>
      </c>
      <c r="E57" s="16">
        <v>1</v>
      </c>
      <c r="F57" s="17">
        <v>96.38</v>
      </c>
      <c r="G57" s="17">
        <v>99.332400000000007</v>
      </c>
      <c r="H57" s="17">
        <v>103.9196</v>
      </c>
      <c r="I57" s="17">
        <f t="shared" si="4"/>
        <v>99.87733333333334</v>
      </c>
      <c r="J57" s="18">
        <f t="shared" si="0"/>
        <v>3.7992244331354468</v>
      </c>
      <c r="K57" s="32">
        <f t="shared" si="5"/>
        <v>3.8038905388631186</v>
      </c>
      <c r="L57" s="19">
        <f t="shared" si="6"/>
        <v>99.877333333333326</v>
      </c>
      <c r="M57" s="20">
        <f t="shared" si="8"/>
        <v>99.877333333333326</v>
      </c>
      <c r="N57" s="20">
        <f t="shared" si="7"/>
        <v>99.87</v>
      </c>
      <c r="O57" s="20">
        <f t="shared" si="9"/>
        <v>99.87</v>
      </c>
      <c r="P57" s="10"/>
      <c r="Q57" s="10"/>
      <c r="R57" s="10"/>
      <c r="S57" s="10"/>
      <c r="T57" s="10"/>
      <c r="U57" s="10"/>
      <c r="W57" s="7"/>
    </row>
    <row r="58" spans="1:23" ht="49.5" customHeight="1" x14ac:dyDescent="0.2">
      <c r="A58" s="34">
        <v>50</v>
      </c>
      <c r="B58" s="47" t="s">
        <v>78</v>
      </c>
      <c r="C58" s="49" t="s">
        <v>259</v>
      </c>
      <c r="D58" s="45" t="s">
        <v>131</v>
      </c>
      <c r="E58" s="16">
        <v>1</v>
      </c>
      <c r="F58" s="17">
        <v>98.82</v>
      </c>
      <c r="G58" s="17">
        <v>102.724</v>
      </c>
      <c r="H58" s="17">
        <v>107.56740000000001</v>
      </c>
      <c r="I58" s="17">
        <f t="shared" si="4"/>
        <v>103.03713333333333</v>
      </c>
      <c r="J58" s="18">
        <f t="shared" si="0"/>
        <v>4.3820989323991064</v>
      </c>
      <c r="K58" s="32">
        <f t="shared" si="5"/>
        <v>4.2529317253253422</v>
      </c>
      <c r="L58" s="19">
        <f t="shared" si="6"/>
        <v>103.03713333333333</v>
      </c>
      <c r="M58" s="20">
        <f t="shared" si="8"/>
        <v>103.03713333333333</v>
      </c>
      <c r="N58" s="20">
        <f t="shared" si="7"/>
        <v>103.03</v>
      </c>
      <c r="O58" s="20">
        <f t="shared" si="9"/>
        <v>103.03</v>
      </c>
      <c r="P58" s="10"/>
      <c r="Q58" s="10"/>
      <c r="R58" s="10"/>
      <c r="S58" s="10"/>
      <c r="T58" s="10"/>
      <c r="U58" s="10"/>
      <c r="W58" s="7"/>
    </row>
    <row r="59" spans="1:23" ht="48.75" customHeight="1" x14ac:dyDescent="0.2">
      <c r="A59" s="34">
        <v>51</v>
      </c>
      <c r="B59" s="47" t="s">
        <v>79</v>
      </c>
      <c r="C59" s="49" t="s">
        <v>259</v>
      </c>
      <c r="D59" s="45" t="s">
        <v>131</v>
      </c>
      <c r="E59" s="16">
        <v>1</v>
      </c>
      <c r="F59" s="17">
        <v>113.46</v>
      </c>
      <c r="G59" s="17">
        <v>120.2676</v>
      </c>
      <c r="H59" s="17">
        <v>123.32980000000001</v>
      </c>
      <c r="I59" s="17">
        <f t="shared" si="4"/>
        <v>119.01913333333334</v>
      </c>
      <c r="J59" s="18">
        <f t="shared" si="0"/>
        <v>5.0519540549507571</v>
      </c>
      <c r="K59" s="32">
        <f t="shared" si="5"/>
        <v>4.2446570677017954</v>
      </c>
      <c r="L59" s="19">
        <f t="shared" si="6"/>
        <v>119.01913333333334</v>
      </c>
      <c r="M59" s="20">
        <f t="shared" si="8"/>
        <v>119.01913333333334</v>
      </c>
      <c r="N59" s="20">
        <f t="shared" si="7"/>
        <v>119.01</v>
      </c>
      <c r="O59" s="20">
        <f t="shared" si="9"/>
        <v>119.01</v>
      </c>
      <c r="P59" s="10"/>
      <c r="Q59" s="10"/>
      <c r="R59" s="10"/>
      <c r="S59" s="10"/>
      <c r="T59" s="10"/>
      <c r="U59" s="10"/>
      <c r="W59" s="7"/>
    </row>
    <row r="60" spans="1:23" ht="35.1" customHeight="1" x14ac:dyDescent="0.2">
      <c r="A60" s="34">
        <v>52</v>
      </c>
      <c r="B60" s="47" t="s">
        <v>80</v>
      </c>
      <c r="C60" s="49" t="s">
        <v>259</v>
      </c>
      <c r="D60" s="45" t="s">
        <v>131</v>
      </c>
      <c r="E60" s="16">
        <v>1</v>
      </c>
      <c r="F60" s="17">
        <v>134.19999999999999</v>
      </c>
      <c r="G60" s="17">
        <v>139.86080000000001</v>
      </c>
      <c r="H60" s="17">
        <v>144.143</v>
      </c>
      <c r="I60" s="17">
        <f t="shared" si="4"/>
        <v>139.40126666666666</v>
      </c>
      <c r="J60" s="18">
        <f t="shared" si="0"/>
        <v>4.9874031733291222</v>
      </c>
      <c r="K60" s="32">
        <f t="shared" si="5"/>
        <v>3.577731603583556</v>
      </c>
      <c r="L60" s="19">
        <f t="shared" si="6"/>
        <v>139.40126666666666</v>
      </c>
      <c r="M60" s="20">
        <f t="shared" si="8"/>
        <v>139.40126666666666</v>
      </c>
      <c r="N60" s="20">
        <f t="shared" si="7"/>
        <v>139.4</v>
      </c>
      <c r="O60" s="20">
        <f t="shared" si="9"/>
        <v>139.4</v>
      </c>
      <c r="P60" s="10"/>
      <c r="Q60" s="10"/>
      <c r="R60" s="10"/>
      <c r="S60" s="10"/>
      <c r="T60" s="10"/>
      <c r="U60" s="10"/>
      <c r="W60" s="7"/>
    </row>
    <row r="61" spans="1:23" ht="35.1" customHeight="1" x14ac:dyDescent="0.2">
      <c r="A61" s="34">
        <v>53</v>
      </c>
      <c r="B61" s="47" t="s">
        <v>81</v>
      </c>
      <c r="C61" s="49" t="s">
        <v>259</v>
      </c>
      <c r="D61" s="45" t="s">
        <v>131</v>
      </c>
      <c r="E61" s="16">
        <v>1</v>
      </c>
      <c r="F61" s="17">
        <v>200.07999999999998</v>
      </c>
      <c r="G61" s="17">
        <v>205.9238</v>
      </c>
      <c r="H61" s="17">
        <v>214.04899999999998</v>
      </c>
      <c r="I61" s="17">
        <f t="shared" si="4"/>
        <v>206.68426666666664</v>
      </c>
      <c r="J61" s="18">
        <f t="shared" si="0"/>
        <v>7.0154809110518777</v>
      </c>
      <c r="K61" s="32">
        <f t="shared" si="5"/>
        <v>3.3942984747678961</v>
      </c>
      <c r="L61" s="19">
        <f t="shared" si="6"/>
        <v>206.68426666666664</v>
      </c>
      <c r="M61" s="20">
        <f t="shared" si="8"/>
        <v>206.68426666666664</v>
      </c>
      <c r="N61" s="20">
        <f t="shared" si="7"/>
        <v>206.68</v>
      </c>
      <c r="O61" s="20">
        <f t="shared" si="9"/>
        <v>206.68</v>
      </c>
      <c r="P61" s="10"/>
      <c r="Q61" s="10"/>
      <c r="R61" s="10"/>
      <c r="S61" s="10"/>
      <c r="T61" s="10"/>
      <c r="U61" s="10"/>
      <c r="W61" s="7"/>
    </row>
    <row r="62" spans="1:23" ht="35.1" customHeight="1" x14ac:dyDescent="0.2">
      <c r="A62" s="34">
        <v>54</v>
      </c>
      <c r="B62" s="47" t="s">
        <v>82</v>
      </c>
      <c r="C62" s="49" t="s">
        <v>259</v>
      </c>
      <c r="D62" s="45" t="s">
        <v>131</v>
      </c>
      <c r="E62" s="16">
        <v>1</v>
      </c>
      <c r="F62" s="17">
        <v>215.94</v>
      </c>
      <c r="G62" s="17">
        <v>227.10300000000001</v>
      </c>
      <c r="H62" s="17">
        <v>229.7748</v>
      </c>
      <c r="I62" s="17">
        <f t="shared" si="4"/>
        <v>224.27260000000001</v>
      </c>
      <c r="J62" s="18">
        <f t="shared" si="0"/>
        <v>7.3388552159039104</v>
      </c>
      <c r="K62" s="32">
        <f t="shared" si="5"/>
        <v>3.2722923869897218</v>
      </c>
      <c r="L62" s="19">
        <f t="shared" si="6"/>
        <v>224.27260000000001</v>
      </c>
      <c r="M62" s="20">
        <f t="shared" si="8"/>
        <v>224.27260000000001</v>
      </c>
      <c r="N62" s="20">
        <f t="shared" si="7"/>
        <v>224.27</v>
      </c>
      <c r="O62" s="20">
        <f t="shared" si="9"/>
        <v>224.27</v>
      </c>
      <c r="P62" s="10"/>
      <c r="Q62" s="10"/>
      <c r="R62" s="10"/>
      <c r="S62" s="10"/>
      <c r="T62" s="10"/>
      <c r="U62" s="10"/>
      <c r="W62" s="7"/>
    </row>
    <row r="63" spans="1:23" ht="35.1" customHeight="1" x14ac:dyDescent="0.2">
      <c r="A63" s="34">
        <v>55</v>
      </c>
      <c r="B63" s="47" t="s">
        <v>83</v>
      </c>
      <c r="C63" s="49" t="s">
        <v>259</v>
      </c>
      <c r="D63" s="45" t="s">
        <v>131</v>
      </c>
      <c r="E63" s="16">
        <v>1</v>
      </c>
      <c r="F63" s="17">
        <v>219.6</v>
      </c>
      <c r="G63" s="17">
        <v>225.74879999999999</v>
      </c>
      <c r="H63" s="17">
        <v>234.30100000000002</v>
      </c>
      <c r="I63" s="17">
        <f t="shared" si="4"/>
        <v>226.54993333333334</v>
      </c>
      <c r="J63" s="18">
        <f t="shared" si="0"/>
        <v>7.3831708102503972</v>
      </c>
      <c r="K63" s="32">
        <f t="shared" si="5"/>
        <v>3.2589596040124178</v>
      </c>
      <c r="L63" s="19">
        <f t="shared" si="6"/>
        <v>226.54993333333334</v>
      </c>
      <c r="M63" s="20">
        <f t="shared" si="8"/>
        <v>226.54993333333334</v>
      </c>
      <c r="N63" s="20">
        <f t="shared" si="7"/>
        <v>226.54</v>
      </c>
      <c r="O63" s="20">
        <f t="shared" si="9"/>
        <v>226.54</v>
      </c>
      <c r="P63" s="10"/>
      <c r="Q63" s="10"/>
      <c r="R63" s="10"/>
      <c r="S63" s="10"/>
      <c r="T63" s="10"/>
      <c r="U63" s="10"/>
      <c r="W63" s="7"/>
    </row>
    <row r="64" spans="1:23" ht="35.1" customHeight="1" x14ac:dyDescent="0.2">
      <c r="A64" s="34">
        <v>56</v>
      </c>
      <c r="B64" s="47" t="s">
        <v>84</v>
      </c>
      <c r="C64" s="49" t="s">
        <v>259</v>
      </c>
      <c r="D64" s="45" t="s">
        <v>131</v>
      </c>
      <c r="E64" s="16">
        <v>1</v>
      </c>
      <c r="F64" s="17">
        <v>317.2</v>
      </c>
      <c r="G64" s="17">
        <v>325.70340000000004</v>
      </c>
      <c r="H64" s="17">
        <v>339.9042</v>
      </c>
      <c r="I64" s="17">
        <f t="shared" si="4"/>
        <v>327.60253333333338</v>
      </c>
      <c r="J64" s="18">
        <f t="shared" si="0"/>
        <v>11.470623565148209</v>
      </c>
      <c r="K64" s="32">
        <f t="shared" si="5"/>
        <v>3.5013842684412109</v>
      </c>
      <c r="L64" s="19">
        <f t="shared" si="6"/>
        <v>327.60253333333333</v>
      </c>
      <c r="M64" s="20">
        <f t="shared" si="8"/>
        <v>327.60253333333333</v>
      </c>
      <c r="N64" s="20">
        <f t="shared" si="7"/>
        <v>327.60000000000002</v>
      </c>
      <c r="O64" s="20">
        <f t="shared" si="9"/>
        <v>327.60000000000002</v>
      </c>
      <c r="P64" s="10"/>
      <c r="Q64" s="10"/>
      <c r="R64" s="10"/>
      <c r="S64" s="10"/>
      <c r="T64" s="10"/>
      <c r="U64" s="10"/>
      <c r="W64" s="7"/>
    </row>
    <row r="65" spans="1:23" ht="35.1" customHeight="1" x14ac:dyDescent="0.2">
      <c r="A65" s="34">
        <v>57</v>
      </c>
      <c r="B65" s="47" t="s">
        <v>85</v>
      </c>
      <c r="C65" s="49" t="s">
        <v>259</v>
      </c>
      <c r="D65" s="45" t="s">
        <v>131</v>
      </c>
      <c r="E65" s="16">
        <v>1</v>
      </c>
      <c r="F65" s="17">
        <v>486.78</v>
      </c>
      <c r="G65" s="17">
        <v>501.43219999999997</v>
      </c>
      <c r="H65" s="17">
        <v>520.8546</v>
      </c>
      <c r="I65" s="17">
        <f t="shared" si="4"/>
        <v>503.02226666666667</v>
      </c>
      <c r="J65" s="18">
        <f t="shared" si="0"/>
        <v>17.09285889760206</v>
      </c>
      <c r="K65" s="32">
        <f t="shared" si="5"/>
        <v>3.3980322602555555</v>
      </c>
      <c r="L65" s="19">
        <f t="shared" si="6"/>
        <v>503.02226666666667</v>
      </c>
      <c r="M65" s="20">
        <f t="shared" si="8"/>
        <v>503.02226666666667</v>
      </c>
      <c r="N65" s="20">
        <f t="shared" si="7"/>
        <v>503.02</v>
      </c>
      <c r="O65" s="20">
        <f t="shared" si="9"/>
        <v>503.02</v>
      </c>
      <c r="P65" s="10"/>
      <c r="Q65" s="10"/>
      <c r="R65" s="10"/>
      <c r="S65" s="10"/>
      <c r="T65" s="10"/>
      <c r="U65" s="10"/>
      <c r="W65" s="7"/>
    </row>
    <row r="66" spans="1:23" ht="35.1" customHeight="1" x14ac:dyDescent="0.2">
      <c r="A66" s="34">
        <v>58</v>
      </c>
      <c r="B66" s="47" t="s">
        <v>86</v>
      </c>
      <c r="C66" s="49" t="s">
        <v>259</v>
      </c>
      <c r="D66" s="45" t="s">
        <v>131</v>
      </c>
      <c r="E66" s="16">
        <v>1</v>
      </c>
      <c r="F66" s="17">
        <v>745.42</v>
      </c>
      <c r="G66" s="17">
        <v>778.68939999999998</v>
      </c>
      <c r="H66" s="17">
        <v>810.86079999999993</v>
      </c>
      <c r="I66" s="17">
        <f t="shared" si="4"/>
        <v>778.32339999999988</v>
      </c>
      <c r="J66" s="18">
        <f t="shared" si="0"/>
        <v>32.721935198884537</v>
      </c>
      <c r="K66" s="32">
        <f t="shared" si="5"/>
        <v>4.2041566781731783</v>
      </c>
      <c r="L66" s="19">
        <f t="shared" si="6"/>
        <v>778.32339999999988</v>
      </c>
      <c r="M66" s="20">
        <f t="shared" si="8"/>
        <v>778.32339999999988</v>
      </c>
      <c r="N66" s="20">
        <f t="shared" si="7"/>
        <v>778.32</v>
      </c>
      <c r="O66" s="20">
        <f t="shared" si="9"/>
        <v>778.32</v>
      </c>
      <c r="P66" s="10"/>
      <c r="Q66" s="10"/>
      <c r="R66" s="10"/>
      <c r="S66" s="10"/>
      <c r="T66" s="10"/>
      <c r="U66" s="10"/>
      <c r="W66" s="7"/>
    </row>
    <row r="67" spans="1:23" ht="35.1" customHeight="1" x14ac:dyDescent="0.2">
      <c r="A67" s="34">
        <v>59</v>
      </c>
      <c r="B67" s="47" t="s">
        <v>87</v>
      </c>
      <c r="C67" s="49" t="s">
        <v>259</v>
      </c>
      <c r="D67" s="45" t="s">
        <v>131</v>
      </c>
      <c r="E67" s="16">
        <v>1</v>
      </c>
      <c r="F67" s="17">
        <v>204.96</v>
      </c>
      <c r="G67" s="17">
        <v>212.18239999999997</v>
      </c>
      <c r="H67" s="17">
        <v>218.19699999999997</v>
      </c>
      <c r="I67" s="17">
        <f t="shared" si="4"/>
        <v>211.77979999999999</v>
      </c>
      <c r="J67" s="18">
        <f t="shared" si="0"/>
        <v>6.6276773699388665</v>
      </c>
      <c r="K67" s="32">
        <f t="shared" si="5"/>
        <v>3.1295134710387238</v>
      </c>
      <c r="L67" s="19">
        <f t="shared" si="6"/>
        <v>211.77979999999997</v>
      </c>
      <c r="M67" s="20">
        <f t="shared" si="8"/>
        <v>211.77979999999997</v>
      </c>
      <c r="N67" s="20">
        <f t="shared" si="7"/>
        <v>211.77</v>
      </c>
      <c r="O67" s="20">
        <f t="shared" si="9"/>
        <v>211.77</v>
      </c>
      <c r="P67" s="10"/>
      <c r="Q67" s="10"/>
      <c r="R67" s="10"/>
      <c r="S67" s="10"/>
      <c r="T67" s="10"/>
      <c r="U67" s="10"/>
      <c r="W67" s="7"/>
    </row>
    <row r="68" spans="1:23" ht="35.1" customHeight="1" x14ac:dyDescent="0.2">
      <c r="A68" s="34">
        <v>60</v>
      </c>
      <c r="B68" s="47" t="s">
        <v>88</v>
      </c>
      <c r="C68" s="49" t="s">
        <v>259</v>
      </c>
      <c r="D68" s="45" t="s">
        <v>131</v>
      </c>
      <c r="E68" s="16">
        <v>1</v>
      </c>
      <c r="F68" s="17">
        <v>470.92</v>
      </c>
      <c r="G68" s="17">
        <v>486.29200000000003</v>
      </c>
      <c r="H68" s="17">
        <v>506.98320000000001</v>
      </c>
      <c r="I68" s="17">
        <f t="shared" si="4"/>
        <v>488.06506666666672</v>
      </c>
      <c r="J68" s="18">
        <f t="shared" si="0"/>
        <v>18.096862231153036</v>
      </c>
      <c r="K68" s="32">
        <f t="shared" si="5"/>
        <v>3.7078790241532751</v>
      </c>
      <c r="L68" s="19">
        <f t="shared" si="6"/>
        <v>488.06506666666667</v>
      </c>
      <c r="M68" s="20">
        <f t="shared" si="8"/>
        <v>488.06506666666667</v>
      </c>
      <c r="N68" s="20">
        <f t="shared" si="7"/>
        <v>488.06</v>
      </c>
      <c r="O68" s="20">
        <f t="shared" si="9"/>
        <v>488.06</v>
      </c>
      <c r="P68" s="10"/>
      <c r="Q68" s="10"/>
      <c r="R68" s="10"/>
      <c r="S68" s="10"/>
      <c r="T68" s="10"/>
      <c r="U68" s="10"/>
      <c r="W68" s="7"/>
    </row>
    <row r="69" spans="1:23" ht="35.1" customHeight="1" x14ac:dyDescent="0.2">
      <c r="A69" s="34">
        <v>61</v>
      </c>
      <c r="B69" s="47" t="s">
        <v>89</v>
      </c>
      <c r="C69" s="49" t="s">
        <v>259</v>
      </c>
      <c r="D69" s="45" t="s">
        <v>131</v>
      </c>
      <c r="E69" s="16">
        <v>1</v>
      </c>
      <c r="F69" s="17">
        <v>685.64</v>
      </c>
      <c r="G69" s="17">
        <v>713.77319999999997</v>
      </c>
      <c r="H69" s="17">
        <v>738.07560000000001</v>
      </c>
      <c r="I69" s="17">
        <f t="shared" si="4"/>
        <v>712.49626666666666</v>
      </c>
      <c r="J69" s="18">
        <f t="shared" si="0"/>
        <v>26.241111940871214</v>
      </c>
      <c r="K69" s="32">
        <f t="shared" si="5"/>
        <v>3.6829823773866623</v>
      </c>
      <c r="L69" s="19">
        <f t="shared" si="6"/>
        <v>712.49626666666666</v>
      </c>
      <c r="M69" s="20">
        <f t="shared" si="8"/>
        <v>712.49626666666666</v>
      </c>
      <c r="N69" s="20">
        <f t="shared" si="7"/>
        <v>712.49</v>
      </c>
      <c r="O69" s="20">
        <f t="shared" si="9"/>
        <v>712.49</v>
      </c>
      <c r="P69" s="10"/>
      <c r="Q69" s="10"/>
      <c r="R69" s="10"/>
      <c r="S69" s="10"/>
      <c r="T69" s="10"/>
      <c r="U69" s="10"/>
      <c r="W69" s="7"/>
    </row>
    <row r="70" spans="1:23" ht="35.1" customHeight="1" x14ac:dyDescent="0.2">
      <c r="A70" s="34">
        <v>62</v>
      </c>
      <c r="B70" s="47" t="s">
        <v>90</v>
      </c>
      <c r="C70" s="49" t="s">
        <v>259</v>
      </c>
      <c r="D70" s="45" t="s">
        <v>131</v>
      </c>
      <c r="E70" s="16">
        <v>1</v>
      </c>
      <c r="F70" s="17">
        <v>1152.8999999999999</v>
      </c>
      <c r="G70" s="17">
        <v>1216.0593999999999</v>
      </c>
      <c r="H70" s="17">
        <v>1274.5462</v>
      </c>
      <c r="I70" s="17">
        <f t="shared" si="4"/>
        <v>1214.5018666666665</v>
      </c>
      <c r="J70" s="18">
        <f t="shared" si="0"/>
        <v>60.838054917735015</v>
      </c>
      <c r="K70" s="32">
        <f t="shared" si="5"/>
        <v>5.0093010630532602</v>
      </c>
      <c r="L70" s="19">
        <f t="shared" si="6"/>
        <v>1214.5018666666665</v>
      </c>
      <c r="M70" s="20">
        <f t="shared" si="8"/>
        <v>1214.5018666666665</v>
      </c>
      <c r="N70" s="20">
        <f t="shared" si="7"/>
        <v>1214.5</v>
      </c>
      <c r="O70" s="20">
        <f t="shared" si="9"/>
        <v>1214.5</v>
      </c>
      <c r="P70" s="10"/>
      <c r="Q70" s="10"/>
      <c r="R70" s="10"/>
      <c r="S70" s="10"/>
      <c r="T70" s="10"/>
      <c r="U70" s="10"/>
      <c r="W70" s="7"/>
    </row>
    <row r="71" spans="1:23" ht="35.1" customHeight="1" x14ac:dyDescent="0.2">
      <c r="A71" s="34">
        <v>63</v>
      </c>
      <c r="B71" s="47" t="s">
        <v>91</v>
      </c>
      <c r="C71" s="49" t="s">
        <v>259</v>
      </c>
      <c r="D71" s="45" t="s">
        <v>131</v>
      </c>
      <c r="E71" s="16">
        <v>1</v>
      </c>
      <c r="F71" s="17">
        <v>445.3</v>
      </c>
      <c r="G71" s="17">
        <v>457.97579999999999</v>
      </c>
      <c r="H71" s="17">
        <v>477.45920000000001</v>
      </c>
      <c r="I71" s="17">
        <f t="shared" si="4"/>
        <v>460.24500000000006</v>
      </c>
      <c r="J71" s="18">
        <f t="shared" si="0"/>
        <v>16.199243428012309</v>
      </c>
      <c r="K71" s="32">
        <f t="shared" si="5"/>
        <v>3.5197000354185937</v>
      </c>
      <c r="L71" s="19">
        <f t="shared" si="6"/>
        <v>460.245</v>
      </c>
      <c r="M71" s="20">
        <f t="shared" si="8"/>
        <v>460.245</v>
      </c>
      <c r="N71" s="20">
        <f t="shared" si="7"/>
        <v>460.24</v>
      </c>
      <c r="O71" s="20">
        <f t="shared" si="9"/>
        <v>460.24</v>
      </c>
      <c r="P71" s="10"/>
      <c r="Q71" s="10"/>
      <c r="R71" s="10"/>
      <c r="S71" s="10"/>
      <c r="T71" s="10"/>
      <c r="U71" s="10"/>
      <c r="W71" s="7"/>
    </row>
    <row r="72" spans="1:23" ht="35.1" customHeight="1" x14ac:dyDescent="0.2">
      <c r="A72" s="34">
        <v>64</v>
      </c>
      <c r="B72" s="47" t="s">
        <v>92</v>
      </c>
      <c r="C72" s="49" t="s">
        <v>259</v>
      </c>
      <c r="D72" s="45" t="s">
        <v>131</v>
      </c>
      <c r="E72" s="16">
        <v>1</v>
      </c>
      <c r="F72" s="17">
        <v>2048.38</v>
      </c>
      <c r="G72" s="17">
        <v>2107.3181999999997</v>
      </c>
      <c r="H72" s="17">
        <v>2225.8656000000001</v>
      </c>
      <c r="I72" s="17">
        <f t="shared" si="4"/>
        <v>2127.1879333333331</v>
      </c>
      <c r="J72" s="18">
        <f t="shared" si="0"/>
        <v>90.395737061508271</v>
      </c>
      <c r="K72" s="32">
        <f t="shared" si="5"/>
        <v>4.2495416434530489</v>
      </c>
      <c r="L72" s="19">
        <f t="shared" si="6"/>
        <v>2127.1879333333331</v>
      </c>
      <c r="M72" s="20">
        <f t="shared" si="8"/>
        <v>2127.1879333333331</v>
      </c>
      <c r="N72" s="20">
        <f t="shared" si="7"/>
        <v>2127.1799999999998</v>
      </c>
      <c r="O72" s="20">
        <f t="shared" si="9"/>
        <v>2127.1799999999998</v>
      </c>
      <c r="P72" s="10"/>
      <c r="Q72" s="10"/>
      <c r="R72" s="10"/>
      <c r="S72" s="10"/>
      <c r="T72" s="10"/>
      <c r="U72" s="10"/>
      <c r="W72" s="7"/>
    </row>
    <row r="73" spans="1:23" ht="35.1" customHeight="1" x14ac:dyDescent="0.2">
      <c r="A73" s="34">
        <v>65</v>
      </c>
      <c r="B73" s="47" t="s">
        <v>93</v>
      </c>
      <c r="C73" s="49" t="s">
        <v>259</v>
      </c>
      <c r="D73" s="45" t="s">
        <v>131</v>
      </c>
      <c r="E73" s="16">
        <v>1</v>
      </c>
      <c r="F73" s="17">
        <v>3684.4</v>
      </c>
      <c r="G73" s="17">
        <v>3777.7910000000002</v>
      </c>
      <c r="H73" s="17">
        <v>3942.9668000000001</v>
      </c>
      <c r="I73" s="17">
        <f t="shared" si="4"/>
        <v>3801.719266666667</v>
      </c>
      <c r="J73" s="18">
        <f t="shared" si="0"/>
        <v>130.93364340311217</v>
      </c>
      <c r="K73" s="32">
        <f t="shared" si="5"/>
        <v>3.4440639673511271</v>
      </c>
      <c r="L73" s="19">
        <f t="shared" si="6"/>
        <v>3801.719266666667</v>
      </c>
      <c r="M73" s="20">
        <f t="shared" ref="M73:M104" si="10">L73/E73</f>
        <v>3801.719266666667</v>
      </c>
      <c r="N73" s="20">
        <f t="shared" si="7"/>
        <v>3801.71</v>
      </c>
      <c r="O73" s="20">
        <f t="shared" ref="O73:O104" si="11">N73*E73</f>
        <v>3801.71</v>
      </c>
      <c r="P73" s="10"/>
      <c r="Q73" s="10"/>
      <c r="R73" s="10"/>
      <c r="S73" s="10"/>
      <c r="T73" s="10"/>
      <c r="U73" s="10"/>
      <c r="W73" s="7"/>
    </row>
    <row r="74" spans="1:23" ht="35.1" customHeight="1" x14ac:dyDescent="0.2">
      <c r="A74" s="34">
        <v>66</v>
      </c>
      <c r="B74" s="47" t="s">
        <v>94</v>
      </c>
      <c r="C74" s="49" t="s">
        <v>259</v>
      </c>
      <c r="D74" s="45" t="s">
        <v>131</v>
      </c>
      <c r="E74" s="16">
        <v>1</v>
      </c>
      <c r="F74" s="17">
        <v>4139.46</v>
      </c>
      <c r="G74" s="17">
        <v>4331.7442000000001</v>
      </c>
      <c r="H74" s="17">
        <v>4520.8076000000001</v>
      </c>
      <c r="I74" s="17">
        <f t="shared" ref="I74:I110" si="12">AVERAGE(F74:H74)</f>
        <v>4330.6706000000004</v>
      </c>
      <c r="J74" s="18">
        <f t="shared" ref="J74:J110" si="13">SQRT(((SUM((POWER(H74-I74,2)),(POWER(G74-I74,2)),(POWER(F74-I74,2)))/(COLUMNS(F74:H74)-1))))</f>
        <v>190.67606684940827</v>
      </c>
      <c r="K74" s="32">
        <f t="shared" ref="K74:K110" si="14">J74/I74*100</f>
        <v>4.4029224215161564</v>
      </c>
      <c r="L74" s="19">
        <f t="shared" si="6"/>
        <v>4330.6705999999995</v>
      </c>
      <c r="M74" s="20">
        <f t="shared" si="10"/>
        <v>4330.6705999999995</v>
      </c>
      <c r="N74" s="20">
        <f t="shared" si="7"/>
        <v>4330.67</v>
      </c>
      <c r="O74" s="20">
        <f t="shared" si="11"/>
        <v>4330.67</v>
      </c>
      <c r="P74" s="10"/>
      <c r="Q74" s="10"/>
      <c r="R74" s="10"/>
      <c r="S74" s="10"/>
      <c r="T74" s="10"/>
      <c r="U74" s="10"/>
      <c r="W74" s="7"/>
    </row>
    <row r="75" spans="1:23" ht="35.1" customHeight="1" x14ac:dyDescent="0.2">
      <c r="A75" s="34">
        <v>67</v>
      </c>
      <c r="B75" s="47" t="s">
        <v>95</v>
      </c>
      <c r="C75" s="49" t="s">
        <v>259</v>
      </c>
      <c r="D75" s="45" t="s">
        <v>131</v>
      </c>
      <c r="E75" s="16">
        <v>1</v>
      </c>
      <c r="F75" s="17">
        <v>897.92</v>
      </c>
      <c r="G75" s="17">
        <v>922.73480000000006</v>
      </c>
      <c r="H75" s="17">
        <v>948.97699999999998</v>
      </c>
      <c r="I75" s="17">
        <f t="shared" si="12"/>
        <v>923.2106</v>
      </c>
      <c r="J75" s="18">
        <f t="shared" si="13"/>
        <v>25.531825267301208</v>
      </c>
      <c r="K75" s="32">
        <f t="shared" si="14"/>
        <v>2.7655472399581642</v>
      </c>
      <c r="L75" s="19">
        <f t="shared" ref="L75:L110" si="15">((E75/3)*(SUM(F75:H75)))</f>
        <v>923.2106</v>
      </c>
      <c r="M75" s="20">
        <f t="shared" si="10"/>
        <v>923.2106</v>
      </c>
      <c r="N75" s="20">
        <f t="shared" ref="N75:N110" si="16">ROUNDDOWN(M75,2)</f>
        <v>923.21</v>
      </c>
      <c r="O75" s="20">
        <f t="shared" si="11"/>
        <v>923.21</v>
      </c>
      <c r="P75" s="10"/>
      <c r="Q75" s="10"/>
      <c r="R75" s="10"/>
      <c r="S75" s="10"/>
      <c r="T75" s="10"/>
      <c r="U75" s="10"/>
      <c r="W75" s="7"/>
    </row>
    <row r="76" spans="1:23" ht="35.1" customHeight="1" x14ac:dyDescent="0.2">
      <c r="A76" s="34">
        <v>68</v>
      </c>
      <c r="B76" s="47" t="s">
        <v>96</v>
      </c>
      <c r="C76" s="49" t="s">
        <v>259</v>
      </c>
      <c r="D76" s="45" t="s">
        <v>131</v>
      </c>
      <c r="E76" s="16">
        <v>1</v>
      </c>
      <c r="F76" s="17">
        <v>1339.56</v>
      </c>
      <c r="G76" s="17">
        <v>1374.2324000000001</v>
      </c>
      <c r="H76" s="17">
        <v>1437.2575999999999</v>
      </c>
      <c r="I76" s="17">
        <f t="shared" si="12"/>
        <v>1383.6833333333334</v>
      </c>
      <c r="J76" s="18">
        <f t="shared" si="13"/>
        <v>49.529742247394445</v>
      </c>
      <c r="K76" s="32">
        <f t="shared" si="14"/>
        <v>3.5795576237863509</v>
      </c>
      <c r="L76" s="19">
        <f t="shared" si="15"/>
        <v>1383.6833333333334</v>
      </c>
      <c r="M76" s="20">
        <f t="shared" si="10"/>
        <v>1383.6833333333334</v>
      </c>
      <c r="N76" s="20">
        <f t="shared" si="16"/>
        <v>1383.68</v>
      </c>
      <c r="O76" s="20">
        <f t="shared" si="11"/>
        <v>1383.68</v>
      </c>
      <c r="P76" s="10"/>
      <c r="Q76" s="10"/>
      <c r="R76" s="10"/>
      <c r="S76" s="10"/>
      <c r="T76" s="10"/>
      <c r="U76" s="10"/>
      <c r="W76" s="7"/>
    </row>
    <row r="77" spans="1:23" ht="35.1" customHeight="1" x14ac:dyDescent="0.2">
      <c r="A77" s="34">
        <v>69</v>
      </c>
      <c r="B77" s="47" t="s">
        <v>97</v>
      </c>
      <c r="C77" s="49" t="s">
        <v>259</v>
      </c>
      <c r="D77" s="45" t="s">
        <v>131</v>
      </c>
      <c r="E77" s="16">
        <v>1</v>
      </c>
      <c r="F77" s="17">
        <v>2519.2999999999997</v>
      </c>
      <c r="G77" s="17">
        <v>2595.3792000000003</v>
      </c>
      <c r="H77" s="17">
        <v>2700.8848000000003</v>
      </c>
      <c r="I77" s="17">
        <f t="shared" si="12"/>
        <v>2605.1880000000001</v>
      </c>
      <c r="J77" s="18">
        <f t="shared" si="13"/>
        <v>91.188921014781428</v>
      </c>
      <c r="K77" s="32">
        <f t="shared" si="14"/>
        <v>3.500281784453998</v>
      </c>
      <c r="L77" s="19">
        <f t="shared" si="15"/>
        <v>2605.1880000000001</v>
      </c>
      <c r="M77" s="20">
        <f t="shared" si="10"/>
        <v>2605.1880000000001</v>
      </c>
      <c r="N77" s="20">
        <f t="shared" si="16"/>
        <v>2605.1799999999998</v>
      </c>
      <c r="O77" s="20">
        <f t="shared" si="11"/>
        <v>2605.1799999999998</v>
      </c>
      <c r="P77" s="10"/>
      <c r="Q77" s="10"/>
      <c r="R77" s="10"/>
      <c r="S77" s="10"/>
      <c r="T77" s="10"/>
      <c r="U77" s="10"/>
      <c r="W77" s="7"/>
    </row>
    <row r="78" spans="1:23" ht="35.1" customHeight="1" x14ac:dyDescent="0.2">
      <c r="A78" s="34">
        <v>70</v>
      </c>
      <c r="B78" s="47" t="s">
        <v>98</v>
      </c>
      <c r="C78" s="49" t="s">
        <v>259</v>
      </c>
      <c r="D78" s="45" t="s">
        <v>131</v>
      </c>
      <c r="E78" s="16">
        <v>1</v>
      </c>
      <c r="F78" s="17">
        <v>118.34</v>
      </c>
      <c r="G78" s="17">
        <v>121.57300000000001</v>
      </c>
      <c r="H78" s="17">
        <v>127.2216</v>
      </c>
      <c r="I78" s="17">
        <f t="shared" si="12"/>
        <v>122.37819999999999</v>
      </c>
      <c r="J78" s="18">
        <f t="shared" si="13"/>
        <v>4.495215781250101</v>
      </c>
      <c r="K78" s="32">
        <f t="shared" si="14"/>
        <v>3.673216129384238</v>
      </c>
      <c r="L78" s="19">
        <f t="shared" si="15"/>
        <v>122.37819999999999</v>
      </c>
      <c r="M78" s="20">
        <f t="shared" si="10"/>
        <v>122.37819999999999</v>
      </c>
      <c r="N78" s="20">
        <f t="shared" si="16"/>
        <v>122.37</v>
      </c>
      <c r="O78" s="20">
        <f t="shared" si="11"/>
        <v>122.37</v>
      </c>
      <c r="P78" s="10"/>
      <c r="Q78" s="10"/>
      <c r="R78" s="10"/>
      <c r="S78" s="10"/>
      <c r="T78" s="10"/>
      <c r="U78" s="10"/>
      <c r="W78" s="7"/>
    </row>
    <row r="79" spans="1:23" ht="35.1" customHeight="1" x14ac:dyDescent="0.2">
      <c r="A79" s="34">
        <v>71</v>
      </c>
      <c r="B79" s="47" t="s">
        <v>99</v>
      </c>
      <c r="C79" s="49" t="s">
        <v>259</v>
      </c>
      <c r="D79" s="45" t="s">
        <v>131</v>
      </c>
      <c r="E79" s="16">
        <v>1</v>
      </c>
      <c r="F79" s="17">
        <v>167.14</v>
      </c>
      <c r="G79" s="17">
        <v>175.4238</v>
      </c>
      <c r="H79" s="17">
        <v>179.75479999999999</v>
      </c>
      <c r="I79" s="17">
        <f t="shared" si="12"/>
        <v>174.10620000000003</v>
      </c>
      <c r="J79" s="18">
        <f t="shared" si="13"/>
        <v>6.4097852600535719</v>
      </c>
      <c r="K79" s="32">
        <f t="shared" si="14"/>
        <v>3.6815376247678548</v>
      </c>
      <c r="L79" s="19">
        <f t="shared" si="15"/>
        <v>174.1062</v>
      </c>
      <c r="M79" s="20">
        <f t="shared" si="10"/>
        <v>174.1062</v>
      </c>
      <c r="N79" s="20">
        <f t="shared" si="16"/>
        <v>174.1</v>
      </c>
      <c r="O79" s="20">
        <f t="shared" si="11"/>
        <v>174.1</v>
      </c>
      <c r="P79" s="10"/>
      <c r="Q79" s="10"/>
      <c r="R79" s="10"/>
      <c r="S79" s="10"/>
      <c r="T79" s="10"/>
      <c r="U79" s="10"/>
      <c r="W79" s="7"/>
    </row>
    <row r="80" spans="1:23" ht="35.1" customHeight="1" x14ac:dyDescent="0.2">
      <c r="A80" s="34">
        <v>72</v>
      </c>
      <c r="B80" s="44" t="s">
        <v>100</v>
      </c>
      <c r="C80" s="49" t="s">
        <v>259</v>
      </c>
      <c r="D80" s="45" t="s">
        <v>131</v>
      </c>
      <c r="E80" s="16">
        <v>1</v>
      </c>
      <c r="F80" s="17">
        <v>285.48</v>
      </c>
      <c r="G80" s="17">
        <v>296.21600000000001</v>
      </c>
      <c r="H80" s="17">
        <v>307.72059999999999</v>
      </c>
      <c r="I80" s="17">
        <f t="shared" si="12"/>
        <v>296.47219999999999</v>
      </c>
      <c r="J80" s="18">
        <f t="shared" si="13"/>
        <v>11.122513246564361</v>
      </c>
      <c r="K80" s="32">
        <f t="shared" si="14"/>
        <v>3.7516209771318731</v>
      </c>
      <c r="L80" s="19">
        <f t="shared" si="15"/>
        <v>296.47219999999999</v>
      </c>
      <c r="M80" s="20">
        <f t="shared" si="10"/>
        <v>296.47219999999999</v>
      </c>
      <c r="N80" s="20">
        <f t="shared" si="16"/>
        <v>296.47000000000003</v>
      </c>
      <c r="O80" s="20">
        <f t="shared" si="11"/>
        <v>296.47000000000003</v>
      </c>
      <c r="P80" s="10"/>
      <c r="Q80" s="10"/>
      <c r="R80" s="10"/>
      <c r="S80" s="10"/>
      <c r="T80" s="10"/>
      <c r="U80" s="10"/>
      <c r="W80" s="7"/>
    </row>
    <row r="81" spans="1:23" ht="35.1" customHeight="1" x14ac:dyDescent="0.2">
      <c r="A81" s="34">
        <v>73</v>
      </c>
      <c r="B81" s="47" t="s">
        <v>101</v>
      </c>
      <c r="C81" s="49" t="s">
        <v>259</v>
      </c>
      <c r="D81" s="45" t="s">
        <v>131</v>
      </c>
      <c r="E81" s="16">
        <v>1</v>
      </c>
      <c r="F81" s="17">
        <v>433.09999999999997</v>
      </c>
      <c r="G81" s="17">
        <v>457.98799999999994</v>
      </c>
      <c r="H81" s="17">
        <v>469.00459999999998</v>
      </c>
      <c r="I81" s="17">
        <f t="shared" si="12"/>
        <v>453.36419999999998</v>
      </c>
      <c r="J81" s="18">
        <f t="shared" si="13"/>
        <v>18.393469496535996</v>
      </c>
      <c r="K81" s="32">
        <f t="shared" si="14"/>
        <v>4.0571067359390085</v>
      </c>
      <c r="L81" s="19">
        <f t="shared" si="15"/>
        <v>453.36419999999998</v>
      </c>
      <c r="M81" s="20">
        <f t="shared" si="10"/>
        <v>453.36419999999998</v>
      </c>
      <c r="N81" s="20">
        <f t="shared" si="16"/>
        <v>453.36</v>
      </c>
      <c r="O81" s="20">
        <f t="shared" si="11"/>
        <v>453.36</v>
      </c>
      <c r="P81" s="10"/>
      <c r="Q81" s="10"/>
      <c r="R81" s="10"/>
      <c r="S81" s="10"/>
      <c r="T81" s="10"/>
      <c r="U81" s="10"/>
      <c r="W81" s="7"/>
    </row>
    <row r="82" spans="1:23" ht="35.1" customHeight="1" x14ac:dyDescent="0.2">
      <c r="A82" s="34">
        <v>74</v>
      </c>
      <c r="B82" s="47" t="s">
        <v>102</v>
      </c>
      <c r="C82" s="49" t="s">
        <v>259</v>
      </c>
      <c r="D82" s="45" t="s">
        <v>131</v>
      </c>
      <c r="E82" s="16">
        <v>1</v>
      </c>
      <c r="F82" s="17">
        <v>269.62</v>
      </c>
      <c r="G82" s="17">
        <v>276.9522</v>
      </c>
      <c r="H82" s="17">
        <v>287.95659999999998</v>
      </c>
      <c r="I82" s="17">
        <f t="shared" si="12"/>
        <v>278.17626666666666</v>
      </c>
      <c r="J82" s="18">
        <f t="shared" si="13"/>
        <v>9.229381306097018</v>
      </c>
      <c r="K82" s="32">
        <f t="shared" si="14"/>
        <v>3.3178176616901722</v>
      </c>
      <c r="L82" s="19">
        <f t="shared" si="15"/>
        <v>278.17626666666666</v>
      </c>
      <c r="M82" s="20">
        <f t="shared" si="10"/>
        <v>278.17626666666666</v>
      </c>
      <c r="N82" s="20">
        <f t="shared" si="16"/>
        <v>278.17</v>
      </c>
      <c r="O82" s="20">
        <f t="shared" si="11"/>
        <v>278.17</v>
      </c>
      <c r="P82" s="10"/>
      <c r="Q82" s="10"/>
      <c r="R82" s="10"/>
      <c r="S82" s="10"/>
      <c r="T82" s="10"/>
      <c r="U82" s="10"/>
      <c r="W82" s="7"/>
    </row>
    <row r="83" spans="1:23" ht="35.1" customHeight="1" x14ac:dyDescent="0.2">
      <c r="A83" s="34">
        <v>75</v>
      </c>
      <c r="B83" s="47" t="s">
        <v>103</v>
      </c>
      <c r="C83" s="49" t="s">
        <v>259</v>
      </c>
      <c r="D83" s="45" t="s">
        <v>131</v>
      </c>
      <c r="E83" s="16">
        <v>1</v>
      </c>
      <c r="F83" s="17">
        <v>772.26</v>
      </c>
      <c r="G83" s="17">
        <v>792.53639999999996</v>
      </c>
      <c r="H83" s="17">
        <v>838.83540000000005</v>
      </c>
      <c r="I83" s="17">
        <f t="shared" si="12"/>
        <v>801.2106</v>
      </c>
      <c r="J83" s="18">
        <f t="shared" si="13"/>
        <v>34.124804475923412</v>
      </c>
      <c r="K83" s="32">
        <f t="shared" si="14"/>
        <v>4.2591553925925858</v>
      </c>
      <c r="L83" s="19">
        <f t="shared" si="15"/>
        <v>801.2106</v>
      </c>
      <c r="M83" s="20">
        <f t="shared" si="10"/>
        <v>801.2106</v>
      </c>
      <c r="N83" s="20">
        <f t="shared" si="16"/>
        <v>801.21</v>
      </c>
      <c r="O83" s="20">
        <f t="shared" si="11"/>
        <v>801.21</v>
      </c>
      <c r="P83" s="10"/>
      <c r="Q83" s="10"/>
      <c r="R83" s="10"/>
      <c r="S83" s="10"/>
      <c r="T83" s="10"/>
      <c r="U83" s="10"/>
      <c r="W83" s="7"/>
    </row>
    <row r="84" spans="1:23" ht="35.1" customHeight="1" x14ac:dyDescent="0.2">
      <c r="A84" s="34">
        <v>76</v>
      </c>
      <c r="B84" s="47" t="s">
        <v>104</v>
      </c>
      <c r="C84" s="49" t="s">
        <v>259</v>
      </c>
      <c r="D84" s="45" t="s">
        <v>131</v>
      </c>
      <c r="E84" s="16">
        <v>1</v>
      </c>
      <c r="F84" s="17">
        <v>466.03999999999996</v>
      </c>
      <c r="G84" s="17">
        <v>479.17939999999999</v>
      </c>
      <c r="H84" s="17">
        <v>497.89420000000001</v>
      </c>
      <c r="I84" s="17">
        <f t="shared" si="12"/>
        <v>481.03786666666662</v>
      </c>
      <c r="J84" s="18">
        <f t="shared" si="13"/>
        <v>16.008214709121507</v>
      </c>
      <c r="K84" s="32">
        <f t="shared" si="14"/>
        <v>3.3278491816142903</v>
      </c>
      <c r="L84" s="19">
        <f t="shared" si="15"/>
        <v>481.03786666666662</v>
      </c>
      <c r="M84" s="20">
        <f t="shared" si="10"/>
        <v>481.03786666666662</v>
      </c>
      <c r="N84" s="20">
        <f t="shared" si="16"/>
        <v>481.03</v>
      </c>
      <c r="O84" s="20">
        <f t="shared" si="11"/>
        <v>481.03</v>
      </c>
      <c r="P84" s="10"/>
      <c r="Q84" s="10"/>
      <c r="R84" s="10"/>
      <c r="S84" s="10"/>
      <c r="T84" s="10"/>
      <c r="U84" s="10"/>
      <c r="W84" s="7"/>
    </row>
    <row r="85" spans="1:23" ht="35.1" customHeight="1" x14ac:dyDescent="0.2">
      <c r="A85" s="34">
        <v>77</v>
      </c>
      <c r="B85" s="47" t="s">
        <v>105</v>
      </c>
      <c r="C85" s="49" t="s">
        <v>259</v>
      </c>
      <c r="D85" s="45" t="s">
        <v>131</v>
      </c>
      <c r="E85" s="16">
        <v>1</v>
      </c>
      <c r="F85" s="17">
        <v>678.31999999999994</v>
      </c>
      <c r="G85" s="17">
        <v>701.26819999999987</v>
      </c>
      <c r="H85" s="17">
        <v>722.82560000000001</v>
      </c>
      <c r="I85" s="17">
        <f t="shared" si="12"/>
        <v>700.80459999999994</v>
      </c>
      <c r="J85" s="18">
        <f t="shared" si="13"/>
        <v>22.256421580299058</v>
      </c>
      <c r="K85" s="32">
        <f t="shared" si="14"/>
        <v>3.175838397792917</v>
      </c>
      <c r="L85" s="19">
        <f t="shared" si="15"/>
        <v>700.80459999999994</v>
      </c>
      <c r="M85" s="20">
        <f t="shared" si="10"/>
        <v>700.80459999999994</v>
      </c>
      <c r="N85" s="20">
        <f t="shared" si="16"/>
        <v>700.8</v>
      </c>
      <c r="O85" s="20">
        <f t="shared" si="11"/>
        <v>700.8</v>
      </c>
      <c r="P85" s="10"/>
      <c r="Q85" s="10"/>
      <c r="R85" s="10"/>
      <c r="S85" s="10"/>
      <c r="T85" s="10"/>
      <c r="U85" s="10"/>
      <c r="W85" s="7"/>
    </row>
    <row r="86" spans="1:23" ht="35.1" customHeight="1" x14ac:dyDescent="0.2">
      <c r="A86" s="34">
        <v>78</v>
      </c>
      <c r="B86" s="44" t="s">
        <v>106</v>
      </c>
      <c r="C86" s="49" t="s">
        <v>259</v>
      </c>
      <c r="D86" s="45" t="s">
        <v>131</v>
      </c>
      <c r="E86" s="16">
        <v>1</v>
      </c>
      <c r="F86" s="17">
        <v>1244.3999999999999</v>
      </c>
      <c r="G86" s="17">
        <v>1287.5513999999998</v>
      </c>
      <c r="H86" s="17">
        <v>1327.97</v>
      </c>
      <c r="I86" s="17">
        <f t="shared" si="12"/>
        <v>1286.6404666666667</v>
      </c>
      <c r="J86" s="18">
        <f t="shared" si="13"/>
        <v>41.792446382729736</v>
      </c>
      <c r="K86" s="32">
        <f t="shared" si="14"/>
        <v>3.2481837362851276</v>
      </c>
      <c r="L86" s="19">
        <f t="shared" si="15"/>
        <v>1286.6404666666667</v>
      </c>
      <c r="M86" s="20">
        <f t="shared" si="10"/>
        <v>1286.6404666666667</v>
      </c>
      <c r="N86" s="20">
        <f t="shared" si="16"/>
        <v>1286.6400000000001</v>
      </c>
      <c r="O86" s="20">
        <f t="shared" si="11"/>
        <v>1286.6400000000001</v>
      </c>
      <c r="P86" s="10"/>
      <c r="Q86" s="10"/>
      <c r="R86" s="10"/>
      <c r="S86" s="10"/>
      <c r="T86" s="10"/>
      <c r="U86" s="10"/>
      <c r="W86" s="7"/>
    </row>
    <row r="87" spans="1:23" ht="35.1" customHeight="1" x14ac:dyDescent="0.2">
      <c r="A87" s="34">
        <v>79</v>
      </c>
      <c r="B87" s="47" t="s">
        <v>107</v>
      </c>
      <c r="C87" s="49" t="s">
        <v>259</v>
      </c>
      <c r="D87" s="45" t="s">
        <v>131</v>
      </c>
      <c r="E87" s="16">
        <v>1</v>
      </c>
      <c r="F87" s="17">
        <v>206.18</v>
      </c>
      <c r="G87" s="17">
        <v>215.39100000000002</v>
      </c>
      <c r="H87" s="17">
        <v>219.23399999999998</v>
      </c>
      <c r="I87" s="17">
        <f t="shared" si="12"/>
        <v>213.60166666666669</v>
      </c>
      <c r="J87" s="18">
        <f t="shared" si="13"/>
        <v>6.7084286038783487</v>
      </c>
      <c r="K87" s="32">
        <f t="shared" si="14"/>
        <v>3.1406255899431255</v>
      </c>
      <c r="L87" s="19">
        <f t="shared" si="15"/>
        <v>213.60166666666669</v>
      </c>
      <c r="M87" s="20">
        <f t="shared" si="10"/>
        <v>213.60166666666669</v>
      </c>
      <c r="N87" s="20">
        <f t="shared" si="16"/>
        <v>213.6</v>
      </c>
      <c r="O87" s="20">
        <f t="shared" si="11"/>
        <v>213.6</v>
      </c>
      <c r="P87" s="10"/>
      <c r="Q87" s="10"/>
      <c r="R87" s="10"/>
      <c r="S87" s="10"/>
      <c r="T87" s="10"/>
      <c r="U87" s="10"/>
      <c r="W87" s="7"/>
    </row>
    <row r="88" spans="1:23" ht="35.1" customHeight="1" x14ac:dyDescent="0.2">
      <c r="A88" s="34">
        <v>80</v>
      </c>
      <c r="B88" s="47" t="s">
        <v>108</v>
      </c>
      <c r="C88" s="49" t="s">
        <v>259</v>
      </c>
      <c r="D88" s="45" t="s">
        <v>131</v>
      </c>
      <c r="E88" s="16">
        <v>1</v>
      </c>
      <c r="F88" s="17">
        <v>296.45999999999998</v>
      </c>
      <c r="G88" s="17">
        <v>304.64620000000002</v>
      </c>
      <c r="H88" s="17">
        <v>318.62740000000002</v>
      </c>
      <c r="I88" s="17">
        <f t="shared" si="12"/>
        <v>306.57786666666669</v>
      </c>
      <c r="J88" s="18">
        <f t="shared" si="13"/>
        <v>11.209233148317228</v>
      </c>
      <c r="K88" s="32">
        <f t="shared" si="14"/>
        <v>3.6562434432048234</v>
      </c>
      <c r="L88" s="19">
        <f t="shared" si="15"/>
        <v>306.57786666666664</v>
      </c>
      <c r="M88" s="20">
        <f t="shared" si="10"/>
        <v>306.57786666666664</v>
      </c>
      <c r="N88" s="20">
        <f t="shared" si="16"/>
        <v>306.57</v>
      </c>
      <c r="O88" s="20">
        <f t="shared" si="11"/>
        <v>306.57</v>
      </c>
      <c r="P88" s="10"/>
      <c r="Q88" s="10"/>
      <c r="R88" s="10"/>
      <c r="S88" s="10"/>
      <c r="T88" s="10"/>
      <c r="U88" s="10"/>
      <c r="W88" s="7"/>
    </row>
    <row r="89" spans="1:23" ht="35.1" customHeight="1" x14ac:dyDescent="0.2">
      <c r="A89" s="34">
        <v>81</v>
      </c>
      <c r="B89" s="47" t="s">
        <v>109</v>
      </c>
      <c r="C89" s="49" t="s">
        <v>259</v>
      </c>
      <c r="D89" s="45" t="s">
        <v>131</v>
      </c>
      <c r="E89" s="16">
        <v>1</v>
      </c>
      <c r="F89" s="17">
        <v>489.21999999999997</v>
      </c>
      <c r="G89" s="17">
        <v>515.7915999999999</v>
      </c>
      <c r="H89" s="17">
        <v>519.98840000000007</v>
      </c>
      <c r="I89" s="17">
        <f t="shared" si="12"/>
        <v>508.33333333333331</v>
      </c>
      <c r="J89" s="18">
        <f t="shared" si="13"/>
        <v>16.685110604767775</v>
      </c>
      <c r="K89" s="32">
        <f t="shared" si="14"/>
        <v>3.2823168402821854</v>
      </c>
      <c r="L89" s="19">
        <f t="shared" si="15"/>
        <v>508.33333333333331</v>
      </c>
      <c r="M89" s="20">
        <f t="shared" si="10"/>
        <v>508.33333333333331</v>
      </c>
      <c r="N89" s="20">
        <f t="shared" si="16"/>
        <v>508.33</v>
      </c>
      <c r="O89" s="20">
        <f t="shared" si="11"/>
        <v>508.33</v>
      </c>
      <c r="P89" s="10"/>
      <c r="Q89" s="10"/>
      <c r="R89" s="10"/>
      <c r="S89" s="10"/>
      <c r="T89" s="10"/>
      <c r="U89" s="10"/>
      <c r="W89" s="7"/>
    </row>
    <row r="90" spans="1:23" ht="40.5" customHeight="1" x14ac:dyDescent="0.2">
      <c r="A90" s="34">
        <v>82</v>
      </c>
      <c r="B90" s="47" t="s">
        <v>110</v>
      </c>
      <c r="C90" s="49" t="s">
        <v>259</v>
      </c>
      <c r="D90" s="45" t="s">
        <v>131</v>
      </c>
      <c r="E90" s="16">
        <v>1</v>
      </c>
      <c r="F90" s="17">
        <v>86.62</v>
      </c>
      <c r="G90" s="17">
        <v>89.718800000000002</v>
      </c>
      <c r="H90" s="17">
        <v>94.17179999999999</v>
      </c>
      <c r="I90" s="17">
        <f t="shared" si="12"/>
        <v>90.17019999999998</v>
      </c>
      <c r="J90" s="18">
        <f t="shared" si="13"/>
        <v>3.7960824912006252</v>
      </c>
      <c r="K90" s="32">
        <f t="shared" si="14"/>
        <v>4.2099080308135344</v>
      </c>
      <c r="L90" s="19">
        <f t="shared" si="15"/>
        <v>90.17019999999998</v>
      </c>
      <c r="M90" s="20">
        <f t="shared" si="10"/>
        <v>90.17019999999998</v>
      </c>
      <c r="N90" s="20">
        <f t="shared" si="16"/>
        <v>90.17</v>
      </c>
      <c r="O90" s="20">
        <f t="shared" si="11"/>
        <v>90.17</v>
      </c>
      <c r="P90" s="10"/>
      <c r="Q90" s="10"/>
      <c r="R90" s="10"/>
      <c r="S90" s="10"/>
      <c r="T90" s="10"/>
      <c r="U90" s="10"/>
      <c r="W90" s="7"/>
    </row>
    <row r="91" spans="1:23" ht="33" customHeight="1" x14ac:dyDescent="0.2">
      <c r="A91" s="34">
        <v>83</v>
      </c>
      <c r="B91" s="47" t="s">
        <v>111</v>
      </c>
      <c r="C91" s="49" t="s">
        <v>259</v>
      </c>
      <c r="D91" s="45" t="s">
        <v>131</v>
      </c>
      <c r="E91" s="16">
        <v>1</v>
      </c>
      <c r="F91" s="17">
        <v>76.86</v>
      </c>
      <c r="G91" s="17">
        <v>79.714799999999997</v>
      </c>
      <c r="H91" s="17">
        <v>81.849800000000002</v>
      </c>
      <c r="I91" s="17">
        <f t="shared" si="12"/>
        <v>79.474866666666671</v>
      </c>
      <c r="J91" s="18">
        <f t="shared" si="13"/>
        <v>2.5035378993203476</v>
      </c>
      <c r="K91" s="32">
        <f t="shared" si="14"/>
        <v>3.1501001565950171</v>
      </c>
      <c r="L91" s="19">
        <f t="shared" si="15"/>
        <v>79.474866666666657</v>
      </c>
      <c r="M91" s="20">
        <f t="shared" si="10"/>
        <v>79.474866666666657</v>
      </c>
      <c r="N91" s="20">
        <f t="shared" si="16"/>
        <v>79.47</v>
      </c>
      <c r="O91" s="20">
        <f t="shared" si="11"/>
        <v>79.47</v>
      </c>
      <c r="P91" s="10"/>
      <c r="Q91" s="10"/>
      <c r="R91" s="10"/>
      <c r="S91" s="10"/>
      <c r="T91" s="10"/>
      <c r="U91" s="10"/>
      <c r="W91" s="7"/>
    </row>
    <row r="92" spans="1:23" ht="35.1" customHeight="1" x14ac:dyDescent="0.2">
      <c r="A92" s="34">
        <v>84</v>
      </c>
      <c r="B92" s="47" t="s">
        <v>112</v>
      </c>
      <c r="C92" s="49" t="s">
        <v>259</v>
      </c>
      <c r="D92" s="45" t="s">
        <v>131</v>
      </c>
      <c r="E92" s="16">
        <v>1</v>
      </c>
      <c r="F92" s="17">
        <v>13.42</v>
      </c>
      <c r="G92" s="17">
        <v>14.103200000000001</v>
      </c>
      <c r="H92" s="17">
        <v>14.603400000000001</v>
      </c>
      <c r="I92" s="17">
        <f t="shared" si="12"/>
        <v>14.042200000000001</v>
      </c>
      <c r="J92" s="18">
        <f t="shared" si="13"/>
        <v>0.59405356660826503</v>
      </c>
      <c r="K92" s="32">
        <f t="shared" si="14"/>
        <v>4.2304878623596371</v>
      </c>
      <c r="L92" s="19">
        <f t="shared" si="15"/>
        <v>14.042200000000001</v>
      </c>
      <c r="M92" s="20">
        <f t="shared" si="10"/>
        <v>14.042200000000001</v>
      </c>
      <c r="N92" s="20">
        <f t="shared" si="16"/>
        <v>14.04</v>
      </c>
      <c r="O92" s="20">
        <f t="shared" si="11"/>
        <v>14.04</v>
      </c>
      <c r="P92" s="10"/>
      <c r="Q92" s="10"/>
      <c r="R92" s="10"/>
      <c r="S92" s="10"/>
      <c r="T92" s="10"/>
      <c r="U92" s="10"/>
      <c r="W92" s="7"/>
    </row>
    <row r="93" spans="1:23" ht="35.1" customHeight="1" x14ac:dyDescent="0.2">
      <c r="A93" s="34">
        <v>85</v>
      </c>
      <c r="B93" s="47" t="s">
        <v>113</v>
      </c>
      <c r="C93" s="49" t="s">
        <v>259</v>
      </c>
      <c r="D93" s="45" t="s">
        <v>131</v>
      </c>
      <c r="E93" s="16">
        <v>1</v>
      </c>
      <c r="F93" s="17">
        <v>98.82</v>
      </c>
      <c r="G93" s="17">
        <v>102.48</v>
      </c>
      <c r="H93" s="17">
        <v>106.93300000000001</v>
      </c>
      <c r="I93" s="17">
        <f t="shared" si="12"/>
        <v>102.74433333333333</v>
      </c>
      <c r="J93" s="18">
        <f t="shared" si="13"/>
        <v>4.0629541387189434</v>
      </c>
      <c r="K93" s="32">
        <f t="shared" si="14"/>
        <v>3.9544313607423054</v>
      </c>
      <c r="L93" s="19">
        <f t="shared" si="15"/>
        <v>102.74433333333333</v>
      </c>
      <c r="M93" s="20">
        <f t="shared" si="10"/>
        <v>102.74433333333333</v>
      </c>
      <c r="N93" s="20">
        <f t="shared" si="16"/>
        <v>102.74</v>
      </c>
      <c r="O93" s="20">
        <f t="shared" si="11"/>
        <v>102.74</v>
      </c>
      <c r="P93" s="10"/>
      <c r="Q93" s="10"/>
      <c r="R93" s="10"/>
      <c r="S93" s="10"/>
      <c r="T93" s="10"/>
      <c r="U93" s="10"/>
      <c r="W93" s="7"/>
    </row>
    <row r="94" spans="1:23" ht="35.1" customHeight="1" x14ac:dyDescent="0.2">
      <c r="A94" s="34">
        <v>86</v>
      </c>
      <c r="B94" s="47" t="s">
        <v>114</v>
      </c>
      <c r="C94" s="49" t="s">
        <v>259</v>
      </c>
      <c r="D94" s="45" t="s">
        <v>131</v>
      </c>
      <c r="E94" s="16">
        <v>1</v>
      </c>
      <c r="F94" s="17">
        <v>147.62</v>
      </c>
      <c r="G94" s="17">
        <v>155.54999999999998</v>
      </c>
      <c r="H94" s="17">
        <v>160.7594</v>
      </c>
      <c r="I94" s="17">
        <f t="shared" si="12"/>
        <v>154.64313333333334</v>
      </c>
      <c r="J94" s="18">
        <f t="shared" si="13"/>
        <v>6.6164766646103486</v>
      </c>
      <c r="K94" s="32">
        <f t="shared" si="14"/>
        <v>4.2785453980349262</v>
      </c>
      <c r="L94" s="19">
        <f t="shared" si="15"/>
        <v>154.64313333333331</v>
      </c>
      <c r="M94" s="20">
        <f t="shared" si="10"/>
        <v>154.64313333333331</v>
      </c>
      <c r="N94" s="20">
        <f t="shared" si="16"/>
        <v>154.63999999999999</v>
      </c>
      <c r="O94" s="20">
        <f t="shared" si="11"/>
        <v>154.63999999999999</v>
      </c>
      <c r="P94" s="10"/>
      <c r="Q94" s="10"/>
      <c r="R94" s="10"/>
      <c r="S94" s="10"/>
      <c r="T94" s="10"/>
      <c r="U94" s="10"/>
      <c r="W94" s="7"/>
    </row>
    <row r="95" spans="1:23" ht="47.25" customHeight="1" x14ac:dyDescent="0.2">
      <c r="A95" s="34">
        <v>87</v>
      </c>
      <c r="B95" s="47" t="s">
        <v>115</v>
      </c>
      <c r="C95" s="49" t="s">
        <v>259</v>
      </c>
      <c r="D95" s="45" t="s">
        <v>131</v>
      </c>
      <c r="E95" s="16">
        <v>1</v>
      </c>
      <c r="F95" s="17">
        <v>20.74</v>
      </c>
      <c r="G95" s="17">
        <v>21.411000000000001</v>
      </c>
      <c r="H95" s="17">
        <v>21.984399999999997</v>
      </c>
      <c r="I95" s="17">
        <f t="shared" si="12"/>
        <v>21.378466666666665</v>
      </c>
      <c r="J95" s="18">
        <f t="shared" si="13"/>
        <v>0.62283758182477456</v>
      </c>
      <c r="K95" s="32">
        <f t="shared" si="14"/>
        <v>2.9133875293119305</v>
      </c>
      <c r="L95" s="19">
        <f t="shared" si="15"/>
        <v>21.378466666666661</v>
      </c>
      <c r="M95" s="20">
        <f t="shared" si="10"/>
        <v>21.378466666666661</v>
      </c>
      <c r="N95" s="20">
        <f t="shared" si="16"/>
        <v>21.37</v>
      </c>
      <c r="O95" s="20">
        <f t="shared" si="11"/>
        <v>21.37</v>
      </c>
      <c r="P95" s="10"/>
      <c r="Q95" s="10"/>
      <c r="R95" s="10"/>
      <c r="S95" s="10"/>
      <c r="T95" s="10"/>
      <c r="U95" s="10"/>
      <c r="W95" s="7"/>
    </row>
    <row r="96" spans="1:23" ht="35.1" customHeight="1" x14ac:dyDescent="0.2">
      <c r="A96" s="34">
        <v>88</v>
      </c>
      <c r="B96" s="47" t="s">
        <v>116</v>
      </c>
      <c r="C96" s="49" t="s">
        <v>259</v>
      </c>
      <c r="D96" s="45" t="s">
        <v>131</v>
      </c>
      <c r="E96" s="16">
        <v>1</v>
      </c>
      <c r="F96" s="17">
        <v>214.72</v>
      </c>
      <c r="G96" s="17">
        <v>222.55239999999998</v>
      </c>
      <c r="H96" s="17">
        <v>230.00659999999999</v>
      </c>
      <c r="I96" s="17">
        <f t="shared" si="12"/>
        <v>222.42633333333333</v>
      </c>
      <c r="J96" s="18">
        <f t="shared" si="13"/>
        <v>7.6440797021834666</v>
      </c>
      <c r="K96" s="32">
        <f t="shared" si="14"/>
        <v>3.4366792760674918</v>
      </c>
      <c r="L96" s="19">
        <f t="shared" si="15"/>
        <v>222.42633333333333</v>
      </c>
      <c r="M96" s="20">
        <f t="shared" si="10"/>
        <v>222.42633333333333</v>
      </c>
      <c r="N96" s="20">
        <f t="shared" si="16"/>
        <v>222.42</v>
      </c>
      <c r="O96" s="20">
        <f t="shared" si="11"/>
        <v>222.42</v>
      </c>
      <c r="P96" s="10"/>
      <c r="Q96" s="10"/>
      <c r="R96" s="10"/>
      <c r="S96" s="10"/>
      <c r="T96" s="10"/>
      <c r="U96" s="10"/>
      <c r="W96" s="7"/>
    </row>
    <row r="97" spans="1:23" ht="35.1" customHeight="1" x14ac:dyDescent="0.2">
      <c r="A97" s="34">
        <v>89</v>
      </c>
      <c r="B97" s="47" t="s">
        <v>117</v>
      </c>
      <c r="C97" s="49" t="s">
        <v>259</v>
      </c>
      <c r="D97" s="45" t="s">
        <v>131</v>
      </c>
      <c r="E97" s="16">
        <v>1</v>
      </c>
      <c r="F97" s="17">
        <v>1451.8</v>
      </c>
      <c r="G97" s="17">
        <v>1527.44</v>
      </c>
      <c r="H97" s="17">
        <v>1566.0041999999999</v>
      </c>
      <c r="I97" s="17">
        <f t="shared" si="12"/>
        <v>1515.0813999999998</v>
      </c>
      <c r="J97" s="18">
        <f t="shared" si="13"/>
        <v>58.096480701329888</v>
      </c>
      <c r="K97" s="32">
        <f t="shared" si="14"/>
        <v>3.8345451737002314</v>
      </c>
      <c r="L97" s="19">
        <f t="shared" si="15"/>
        <v>1515.0813999999996</v>
      </c>
      <c r="M97" s="20">
        <f t="shared" si="10"/>
        <v>1515.0813999999996</v>
      </c>
      <c r="N97" s="20">
        <f t="shared" si="16"/>
        <v>1515.08</v>
      </c>
      <c r="O97" s="20">
        <f t="shared" si="11"/>
        <v>1515.08</v>
      </c>
      <c r="P97" s="10"/>
      <c r="Q97" s="10"/>
      <c r="R97" s="10"/>
      <c r="S97" s="10"/>
      <c r="T97" s="10"/>
      <c r="U97" s="10"/>
      <c r="W97" s="7"/>
    </row>
    <row r="98" spans="1:23" ht="35.1" customHeight="1" x14ac:dyDescent="0.2">
      <c r="A98" s="34">
        <v>90</v>
      </c>
      <c r="B98" s="47" t="s">
        <v>118</v>
      </c>
      <c r="C98" s="49" t="s">
        <v>259</v>
      </c>
      <c r="D98" s="45" t="s">
        <v>131</v>
      </c>
      <c r="E98" s="16">
        <v>1</v>
      </c>
      <c r="F98" s="17">
        <v>24.4</v>
      </c>
      <c r="G98" s="17">
        <v>25.302799999999998</v>
      </c>
      <c r="H98" s="17">
        <v>26.291</v>
      </c>
      <c r="I98" s="17">
        <f t="shared" si="12"/>
        <v>25.331266666666664</v>
      </c>
      <c r="J98" s="18">
        <f t="shared" si="13"/>
        <v>0.94582134324265232</v>
      </c>
      <c r="K98" s="32">
        <f t="shared" si="14"/>
        <v>3.7338099025551519</v>
      </c>
      <c r="L98" s="19">
        <f t="shared" si="15"/>
        <v>25.331266666666664</v>
      </c>
      <c r="M98" s="20">
        <f t="shared" si="10"/>
        <v>25.331266666666664</v>
      </c>
      <c r="N98" s="20">
        <f t="shared" si="16"/>
        <v>25.33</v>
      </c>
      <c r="O98" s="20">
        <f t="shared" si="11"/>
        <v>25.33</v>
      </c>
      <c r="P98" s="10"/>
      <c r="Q98" s="10"/>
      <c r="R98" s="10"/>
      <c r="S98" s="10"/>
      <c r="T98" s="10"/>
      <c r="U98" s="10"/>
      <c r="W98" s="7"/>
    </row>
    <row r="99" spans="1:23" ht="59.25" customHeight="1" x14ac:dyDescent="0.2">
      <c r="A99" s="34">
        <v>91</v>
      </c>
      <c r="B99" s="47" t="s">
        <v>119</v>
      </c>
      <c r="C99" s="49" t="s">
        <v>259</v>
      </c>
      <c r="D99" s="45" t="s">
        <v>131</v>
      </c>
      <c r="E99" s="16">
        <v>1</v>
      </c>
      <c r="F99" s="17">
        <v>408.7</v>
      </c>
      <c r="G99" s="17">
        <v>422.8032</v>
      </c>
      <c r="H99" s="17">
        <v>438.95600000000002</v>
      </c>
      <c r="I99" s="17">
        <f t="shared" si="12"/>
        <v>423.4864</v>
      </c>
      <c r="J99" s="18">
        <f t="shared" si="13"/>
        <v>15.139565901306431</v>
      </c>
      <c r="K99" s="32">
        <f t="shared" si="14"/>
        <v>3.5749827860602919</v>
      </c>
      <c r="L99" s="19">
        <f t="shared" si="15"/>
        <v>423.4864</v>
      </c>
      <c r="M99" s="20">
        <f t="shared" si="10"/>
        <v>423.4864</v>
      </c>
      <c r="N99" s="20">
        <f t="shared" si="16"/>
        <v>423.48</v>
      </c>
      <c r="O99" s="20">
        <f t="shared" si="11"/>
        <v>423.48</v>
      </c>
      <c r="P99" s="10"/>
      <c r="Q99" s="10"/>
      <c r="R99" s="10"/>
      <c r="S99" s="10"/>
      <c r="T99" s="10"/>
      <c r="U99" s="10"/>
      <c r="W99" s="7"/>
    </row>
    <row r="100" spans="1:23" ht="35.1" customHeight="1" x14ac:dyDescent="0.2">
      <c r="A100" s="34">
        <v>92</v>
      </c>
      <c r="B100" s="47" t="s">
        <v>120</v>
      </c>
      <c r="C100" s="49" t="s">
        <v>260</v>
      </c>
      <c r="D100" s="45" t="s">
        <v>131</v>
      </c>
      <c r="E100" s="16">
        <v>1</v>
      </c>
      <c r="F100" s="17">
        <v>202.51999999999998</v>
      </c>
      <c r="G100" s="17">
        <v>209.96199999999999</v>
      </c>
      <c r="H100" s="17">
        <v>217.08679999999998</v>
      </c>
      <c r="I100" s="17">
        <f t="shared" si="12"/>
        <v>209.85626666666667</v>
      </c>
      <c r="J100" s="18">
        <f t="shared" si="13"/>
        <v>7.2839755774805663</v>
      </c>
      <c r="K100" s="32">
        <f t="shared" si="14"/>
        <v>3.4709354612937773</v>
      </c>
      <c r="L100" s="19">
        <f t="shared" si="15"/>
        <v>209.85626666666667</v>
      </c>
      <c r="M100" s="20">
        <f t="shared" si="10"/>
        <v>209.85626666666667</v>
      </c>
      <c r="N100" s="20">
        <f t="shared" si="16"/>
        <v>209.85</v>
      </c>
      <c r="O100" s="20">
        <f t="shared" si="11"/>
        <v>209.85</v>
      </c>
      <c r="P100" s="10"/>
      <c r="Q100" s="10"/>
      <c r="R100" s="10"/>
      <c r="S100" s="10"/>
      <c r="T100" s="10"/>
      <c r="U100" s="10"/>
      <c r="W100" s="7"/>
    </row>
    <row r="101" spans="1:23" ht="35.1" customHeight="1" x14ac:dyDescent="0.2">
      <c r="A101" s="34">
        <v>93</v>
      </c>
      <c r="B101" s="47" t="s">
        <v>121</v>
      </c>
      <c r="C101" s="49" t="s">
        <v>260</v>
      </c>
      <c r="D101" s="45" t="s">
        <v>131</v>
      </c>
      <c r="E101" s="16">
        <v>1</v>
      </c>
      <c r="F101" s="17">
        <v>111.02</v>
      </c>
      <c r="G101" s="17">
        <v>116.90039999999999</v>
      </c>
      <c r="H101" s="17">
        <v>118.4742</v>
      </c>
      <c r="I101" s="17">
        <f t="shared" si="12"/>
        <v>115.46486666666665</v>
      </c>
      <c r="J101" s="18">
        <f t="shared" si="13"/>
        <v>3.9289745956589393</v>
      </c>
      <c r="K101" s="32">
        <f t="shared" si="14"/>
        <v>3.4027446695118284</v>
      </c>
      <c r="L101" s="19">
        <f t="shared" si="15"/>
        <v>115.46486666666665</v>
      </c>
      <c r="M101" s="20">
        <f t="shared" si="10"/>
        <v>115.46486666666665</v>
      </c>
      <c r="N101" s="20">
        <f t="shared" si="16"/>
        <v>115.46</v>
      </c>
      <c r="O101" s="20">
        <f t="shared" si="11"/>
        <v>115.46</v>
      </c>
      <c r="P101" s="10"/>
      <c r="Q101" s="10"/>
      <c r="R101" s="10"/>
      <c r="S101" s="10"/>
      <c r="T101" s="10"/>
      <c r="U101" s="10"/>
      <c r="W101" s="7"/>
    </row>
    <row r="102" spans="1:23" ht="35.1" customHeight="1" x14ac:dyDescent="0.2">
      <c r="A102" s="34">
        <v>94</v>
      </c>
      <c r="B102" s="47" t="s">
        <v>122</v>
      </c>
      <c r="C102" s="49" t="s">
        <v>260</v>
      </c>
      <c r="D102" s="45" t="s">
        <v>131</v>
      </c>
      <c r="E102" s="16">
        <v>1</v>
      </c>
      <c r="F102" s="17">
        <v>157.38</v>
      </c>
      <c r="G102" s="17">
        <v>164.33399999999997</v>
      </c>
      <c r="H102" s="17">
        <v>167.62800000000001</v>
      </c>
      <c r="I102" s="17">
        <f t="shared" si="12"/>
        <v>163.114</v>
      </c>
      <c r="J102" s="18">
        <f t="shared" si="13"/>
        <v>5.2317947207435482</v>
      </c>
      <c r="K102" s="32">
        <f t="shared" si="14"/>
        <v>3.2074467677474328</v>
      </c>
      <c r="L102" s="19">
        <f t="shared" si="15"/>
        <v>163.11399999999998</v>
      </c>
      <c r="M102" s="20">
        <f t="shared" si="10"/>
        <v>163.11399999999998</v>
      </c>
      <c r="N102" s="20">
        <f t="shared" si="16"/>
        <v>163.11000000000001</v>
      </c>
      <c r="O102" s="20">
        <f t="shared" si="11"/>
        <v>163.11000000000001</v>
      </c>
      <c r="P102" s="10"/>
      <c r="Q102" s="10"/>
      <c r="R102" s="10"/>
      <c r="S102" s="10"/>
      <c r="T102" s="10"/>
      <c r="U102" s="10"/>
      <c r="W102" s="7"/>
    </row>
    <row r="103" spans="1:23" ht="35.1" customHeight="1" x14ac:dyDescent="0.2">
      <c r="A103" s="34">
        <v>95</v>
      </c>
      <c r="B103" s="47" t="s">
        <v>123</v>
      </c>
      <c r="C103" s="49" t="s">
        <v>259</v>
      </c>
      <c r="D103" s="45" t="s">
        <v>131</v>
      </c>
      <c r="E103" s="16">
        <v>1</v>
      </c>
      <c r="F103" s="17">
        <v>678.31999999999994</v>
      </c>
      <c r="G103" s="17">
        <v>716.15219999999999</v>
      </c>
      <c r="H103" s="17">
        <v>725.35099999999989</v>
      </c>
      <c r="I103" s="17">
        <f t="shared" si="12"/>
        <v>706.60773333333327</v>
      </c>
      <c r="J103" s="18">
        <f t="shared" si="13"/>
        <v>24.925917700524746</v>
      </c>
      <c r="K103" s="32">
        <f t="shared" si="14"/>
        <v>3.5275466888735929</v>
      </c>
      <c r="L103" s="19">
        <f t="shared" si="15"/>
        <v>706.60773333333327</v>
      </c>
      <c r="M103" s="20">
        <f t="shared" si="10"/>
        <v>706.60773333333327</v>
      </c>
      <c r="N103" s="20">
        <f t="shared" si="16"/>
        <v>706.6</v>
      </c>
      <c r="O103" s="20">
        <f t="shared" si="11"/>
        <v>706.6</v>
      </c>
      <c r="P103" s="10"/>
      <c r="Q103" s="10"/>
      <c r="R103" s="10"/>
      <c r="S103" s="10"/>
      <c r="T103" s="10"/>
      <c r="U103" s="10"/>
      <c r="W103" s="7"/>
    </row>
    <row r="104" spans="1:23" ht="35.1" customHeight="1" x14ac:dyDescent="0.2">
      <c r="A104" s="34">
        <v>96</v>
      </c>
      <c r="B104" s="47" t="s">
        <v>124</v>
      </c>
      <c r="C104" s="49" t="s">
        <v>259</v>
      </c>
      <c r="D104" s="45" t="s">
        <v>131</v>
      </c>
      <c r="E104" s="16">
        <v>1</v>
      </c>
      <c r="F104" s="17">
        <v>95.16</v>
      </c>
      <c r="G104" s="17">
        <v>100.33279999999999</v>
      </c>
      <c r="H104" s="17">
        <v>104.4076</v>
      </c>
      <c r="I104" s="17">
        <f t="shared" si="12"/>
        <v>99.966799999999992</v>
      </c>
      <c r="J104" s="18">
        <f t="shared" si="13"/>
        <v>4.634651382790298</v>
      </c>
      <c r="K104" s="32">
        <f t="shared" si="14"/>
        <v>4.6361905980688576</v>
      </c>
      <c r="L104" s="19">
        <f t="shared" si="15"/>
        <v>99.966799999999992</v>
      </c>
      <c r="M104" s="20">
        <f t="shared" si="10"/>
        <v>99.966799999999992</v>
      </c>
      <c r="N104" s="20">
        <f t="shared" si="16"/>
        <v>99.96</v>
      </c>
      <c r="O104" s="20">
        <f t="shared" si="11"/>
        <v>99.96</v>
      </c>
      <c r="P104" s="10"/>
      <c r="Q104" s="10"/>
      <c r="R104" s="10"/>
      <c r="S104" s="10"/>
      <c r="T104" s="10"/>
      <c r="U104" s="10"/>
      <c r="W104" s="7"/>
    </row>
    <row r="105" spans="1:23" ht="35.1" customHeight="1" x14ac:dyDescent="0.2">
      <c r="A105" s="34">
        <v>97</v>
      </c>
      <c r="B105" s="47" t="s">
        <v>125</v>
      </c>
      <c r="C105" s="49" t="s">
        <v>259</v>
      </c>
      <c r="D105" s="45" t="s">
        <v>131</v>
      </c>
      <c r="E105" s="16">
        <v>1</v>
      </c>
      <c r="F105" s="17">
        <v>223.26</v>
      </c>
      <c r="G105" s="17">
        <v>232.98339999999999</v>
      </c>
      <c r="H105" s="17">
        <v>239.2542</v>
      </c>
      <c r="I105" s="17">
        <f t="shared" si="12"/>
        <v>231.83253333333332</v>
      </c>
      <c r="J105" s="18">
        <f t="shared" si="13"/>
        <v>8.0589688529819608</v>
      </c>
      <c r="K105" s="32">
        <f t="shared" si="14"/>
        <v>3.4762027300950979</v>
      </c>
      <c r="L105" s="19">
        <f t="shared" si="15"/>
        <v>231.83253333333329</v>
      </c>
      <c r="M105" s="20">
        <f t="shared" ref="M105:M110" si="17">L105/E105</f>
        <v>231.83253333333329</v>
      </c>
      <c r="N105" s="20">
        <f t="shared" si="16"/>
        <v>231.83</v>
      </c>
      <c r="O105" s="20">
        <f t="shared" ref="O105:O110" si="18">N105*E105</f>
        <v>231.83</v>
      </c>
      <c r="P105" s="10"/>
      <c r="Q105" s="10"/>
      <c r="R105" s="10"/>
      <c r="S105" s="10"/>
      <c r="T105" s="10"/>
      <c r="U105" s="10"/>
      <c r="W105" s="7"/>
    </row>
    <row r="106" spans="1:23" ht="35.1" customHeight="1" x14ac:dyDescent="0.2">
      <c r="A106" s="34">
        <v>98</v>
      </c>
      <c r="B106" s="47" t="s">
        <v>126</v>
      </c>
      <c r="C106" s="49" t="s">
        <v>259</v>
      </c>
      <c r="D106" s="45" t="s">
        <v>131</v>
      </c>
      <c r="E106" s="16">
        <v>1</v>
      </c>
      <c r="F106" s="17">
        <v>68.319999999999993</v>
      </c>
      <c r="G106" s="17">
        <v>71.406599999999997</v>
      </c>
      <c r="H106" s="17">
        <v>73.236599999999996</v>
      </c>
      <c r="I106" s="17">
        <f t="shared" si="12"/>
        <v>70.987733333333324</v>
      </c>
      <c r="J106" s="18">
        <f t="shared" si="13"/>
        <v>2.4849196875016584</v>
      </c>
      <c r="K106" s="32">
        <f t="shared" si="14"/>
        <v>3.5004916635855281</v>
      </c>
      <c r="L106" s="19">
        <f t="shared" si="15"/>
        <v>70.987733333333324</v>
      </c>
      <c r="M106" s="20">
        <f t="shared" si="17"/>
        <v>70.987733333333324</v>
      </c>
      <c r="N106" s="20">
        <f t="shared" si="16"/>
        <v>70.98</v>
      </c>
      <c r="O106" s="20">
        <f t="shared" si="18"/>
        <v>70.98</v>
      </c>
      <c r="P106" s="10"/>
      <c r="Q106" s="10"/>
      <c r="R106" s="10"/>
      <c r="S106" s="10"/>
      <c r="T106" s="10"/>
      <c r="U106" s="10"/>
      <c r="W106" s="7"/>
    </row>
    <row r="107" spans="1:23" ht="35.1" customHeight="1" x14ac:dyDescent="0.2">
      <c r="A107" s="34">
        <v>99</v>
      </c>
      <c r="B107" s="47" t="s">
        <v>127</v>
      </c>
      <c r="C107" s="49" t="s">
        <v>259</v>
      </c>
      <c r="D107" s="45" t="s">
        <v>131</v>
      </c>
      <c r="E107" s="16">
        <v>1</v>
      </c>
      <c r="F107" s="17">
        <v>211.06</v>
      </c>
      <c r="G107" s="17">
        <v>223.1746</v>
      </c>
      <c r="H107" s="17">
        <v>228.9452</v>
      </c>
      <c r="I107" s="17">
        <f t="shared" si="12"/>
        <v>221.05993333333333</v>
      </c>
      <c r="J107" s="18">
        <f t="shared" si="13"/>
        <v>9.1281956647156353</v>
      </c>
      <c r="K107" s="32">
        <f t="shared" si="14"/>
        <v>4.129285450815436</v>
      </c>
      <c r="L107" s="19">
        <f t="shared" si="15"/>
        <v>221.05993333333333</v>
      </c>
      <c r="M107" s="20">
        <f t="shared" si="17"/>
        <v>221.05993333333333</v>
      </c>
      <c r="N107" s="20">
        <f t="shared" si="16"/>
        <v>221.05</v>
      </c>
      <c r="O107" s="20">
        <f t="shared" si="18"/>
        <v>221.05</v>
      </c>
      <c r="P107" s="10"/>
      <c r="Q107" s="10"/>
      <c r="R107" s="10"/>
      <c r="S107" s="10"/>
      <c r="T107" s="10"/>
      <c r="U107" s="10"/>
      <c r="W107" s="7"/>
    </row>
    <row r="108" spans="1:23" ht="35.1" customHeight="1" x14ac:dyDescent="0.2">
      <c r="A108" s="34">
        <v>100</v>
      </c>
      <c r="B108" s="47" t="s">
        <v>128</v>
      </c>
      <c r="C108" s="49" t="s">
        <v>259</v>
      </c>
      <c r="D108" s="45" t="s">
        <v>131</v>
      </c>
      <c r="E108" s="16">
        <v>1</v>
      </c>
      <c r="F108" s="17">
        <v>165.92</v>
      </c>
      <c r="G108" s="17">
        <v>173.77679999999998</v>
      </c>
      <c r="H108" s="17">
        <v>179.9622</v>
      </c>
      <c r="I108" s="17">
        <f t="shared" si="12"/>
        <v>173.21966666666663</v>
      </c>
      <c r="J108" s="18">
        <f t="shared" si="13"/>
        <v>7.0376589412483881</v>
      </c>
      <c r="K108" s="32">
        <f t="shared" si="14"/>
        <v>4.0628521441455199</v>
      </c>
      <c r="L108" s="19">
        <f t="shared" si="15"/>
        <v>173.21966666666663</v>
      </c>
      <c r="M108" s="20">
        <f t="shared" si="17"/>
        <v>173.21966666666663</v>
      </c>
      <c r="N108" s="20">
        <f t="shared" si="16"/>
        <v>173.21</v>
      </c>
      <c r="O108" s="20">
        <f t="shared" si="18"/>
        <v>173.21</v>
      </c>
      <c r="P108" s="10"/>
      <c r="Q108" s="10"/>
      <c r="R108" s="10"/>
      <c r="S108" s="10"/>
      <c r="T108" s="10"/>
      <c r="U108" s="10"/>
      <c r="W108" s="7"/>
    </row>
    <row r="109" spans="1:23" ht="35.1" customHeight="1" x14ac:dyDescent="0.2">
      <c r="A109" s="34">
        <v>101</v>
      </c>
      <c r="B109" s="47" t="s">
        <v>129</v>
      </c>
      <c r="C109" s="49" t="s">
        <v>259</v>
      </c>
      <c r="D109" s="45" t="s">
        <v>131</v>
      </c>
      <c r="E109" s="16">
        <v>1</v>
      </c>
      <c r="F109" s="17">
        <v>134.19999999999999</v>
      </c>
      <c r="G109" s="17">
        <v>141.86160000000001</v>
      </c>
      <c r="H109" s="17">
        <v>145.4118</v>
      </c>
      <c r="I109" s="17">
        <f t="shared" si="12"/>
        <v>140.49113333333332</v>
      </c>
      <c r="J109" s="18">
        <f t="shared" si="13"/>
        <v>5.7301613392062025</v>
      </c>
      <c r="K109" s="32">
        <f t="shared" si="14"/>
        <v>4.0786640432394092</v>
      </c>
      <c r="L109" s="19">
        <f t="shared" si="15"/>
        <v>140.49113333333332</v>
      </c>
      <c r="M109" s="20">
        <f t="shared" si="17"/>
        <v>140.49113333333332</v>
      </c>
      <c r="N109" s="20">
        <f t="shared" si="16"/>
        <v>140.49</v>
      </c>
      <c r="O109" s="20">
        <f t="shared" si="18"/>
        <v>140.49</v>
      </c>
      <c r="P109" s="10"/>
      <c r="Q109" s="10"/>
      <c r="R109" s="10"/>
      <c r="S109" s="10"/>
      <c r="T109" s="10"/>
      <c r="U109" s="10"/>
      <c r="W109" s="7"/>
    </row>
    <row r="110" spans="1:23" ht="35.1" customHeight="1" x14ac:dyDescent="0.2">
      <c r="A110" s="34">
        <v>102</v>
      </c>
      <c r="B110" s="47" t="s">
        <v>130</v>
      </c>
      <c r="C110" s="49" t="s">
        <v>259</v>
      </c>
      <c r="D110" s="45" t="s">
        <v>131</v>
      </c>
      <c r="E110" s="16">
        <v>1</v>
      </c>
      <c r="F110" s="17">
        <v>195.2</v>
      </c>
      <c r="G110" s="17">
        <v>200.11660000000001</v>
      </c>
      <c r="H110" s="17">
        <v>207.4854</v>
      </c>
      <c r="I110" s="17">
        <f t="shared" si="12"/>
        <v>200.934</v>
      </c>
      <c r="J110" s="18">
        <f t="shared" si="13"/>
        <v>6.1833542968198136</v>
      </c>
      <c r="K110" s="32">
        <f t="shared" si="14"/>
        <v>3.0773061287884649</v>
      </c>
      <c r="L110" s="19">
        <f t="shared" si="15"/>
        <v>200.934</v>
      </c>
      <c r="M110" s="20">
        <f t="shared" si="17"/>
        <v>200.934</v>
      </c>
      <c r="N110" s="20">
        <f t="shared" si="16"/>
        <v>200.93</v>
      </c>
      <c r="O110" s="20">
        <f t="shared" si="18"/>
        <v>200.93</v>
      </c>
      <c r="P110" s="10"/>
      <c r="Q110" s="10"/>
      <c r="R110" s="10"/>
      <c r="S110" s="10"/>
      <c r="T110" s="10"/>
      <c r="U110" s="10"/>
      <c r="W110" s="7"/>
    </row>
    <row r="111" spans="1:23" ht="35.1" customHeight="1" x14ac:dyDescent="0.2">
      <c r="A111" s="34">
        <v>103</v>
      </c>
      <c r="B111" s="47" t="s">
        <v>134</v>
      </c>
      <c r="C111" s="49" t="s">
        <v>259</v>
      </c>
      <c r="D111" s="45" t="s">
        <v>131</v>
      </c>
      <c r="E111" s="16">
        <v>1</v>
      </c>
      <c r="F111" s="17">
        <v>247.66</v>
      </c>
      <c r="G111" s="17">
        <v>260.86039999999997</v>
      </c>
      <c r="H111" s="17">
        <v>267.05799999999999</v>
      </c>
      <c r="I111" s="17">
        <f t="shared" ref="I111:I174" si="19">AVERAGE(F111:H111)</f>
        <v>258.52613333333335</v>
      </c>
      <c r="J111" s="18">
        <f t="shared" ref="J111:J174" si="20">SQRT(((SUM((POWER(H111-I111,2)),(POWER(G111-I111,2)),(POWER(F111-I111,2)))/(COLUMNS(F111:H111)-1))))</f>
        <v>9.9074316375806113</v>
      </c>
      <c r="K111" s="32">
        <f t="shared" ref="K111:K174" si="21">J111/I111*100</f>
        <v>3.8322747142960445</v>
      </c>
      <c r="L111" s="19">
        <f t="shared" ref="L111:L174" si="22">((E111/3)*(SUM(F111:H111)))</f>
        <v>258.52613333333329</v>
      </c>
      <c r="M111" s="20">
        <f t="shared" ref="M111:M174" si="23">L111/E111</f>
        <v>258.52613333333329</v>
      </c>
      <c r="N111" s="20">
        <f t="shared" ref="N111:N174" si="24">ROUNDDOWN(M111,2)</f>
        <v>258.52</v>
      </c>
      <c r="O111" s="20">
        <f t="shared" ref="O111:O174" si="25">N111*E111</f>
        <v>258.52</v>
      </c>
      <c r="P111" s="10"/>
      <c r="Q111" s="10"/>
      <c r="R111" s="10"/>
      <c r="S111" s="10"/>
      <c r="T111" s="10"/>
      <c r="U111" s="10"/>
      <c r="W111" s="7"/>
    </row>
    <row r="112" spans="1:23" ht="35.1" customHeight="1" x14ac:dyDescent="0.2">
      <c r="A112" s="34">
        <v>104</v>
      </c>
      <c r="B112" s="47" t="s">
        <v>135</v>
      </c>
      <c r="C112" s="49" t="s">
        <v>259</v>
      </c>
      <c r="D112" s="45" t="s">
        <v>131</v>
      </c>
      <c r="E112" s="16">
        <v>1</v>
      </c>
      <c r="F112" s="17">
        <v>357.46</v>
      </c>
      <c r="G112" s="17">
        <v>372.20979999999997</v>
      </c>
      <c r="H112" s="17">
        <v>385.154</v>
      </c>
      <c r="I112" s="17">
        <f t="shared" si="19"/>
        <v>371.60793333333328</v>
      </c>
      <c r="J112" s="18">
        <f t="shared" si="20"/>
        <v>13.856806688892416</v>
      </c>
      <c r="K112" s="32">
        <f t="shared" si="21"/>
        <v>3.7288780582794563</v>
      </c>
      <c r="L112" s="19">
        <f t="shared" si="22"/>
        <v>371.60793333333328</v>
      </c>
      <c r="M112" s="20">
        <f t="shared" si="23"/>
        <v>371.60793333333328</v>
      </c>
      <c r="N112" s="20">
        <f t="shared" si="24"/>
        <v>371.6</v>
      </c>
      <c r="O112" s="20">
        <f t="shared" si="25"/>
        <v>371.6</v>
      </c>
      <c r="P112" s="10"/>
      <c r="Q112" s="10"/>
      <c r="R112" s="10"/>
      <c r="S112" s="10"/>
      <c r="T112" s="10"/>
      <c r="U112" s="10"/>
      <c r="W112" s="7"/>
    </row>
    <row r="113" spans="1:23" ht="35.1" customHeight="1" x14ac:dyDescent="0.2">
      <c r="A113" s="34">
        <v>105</v>
      </c>
      <c r="B113" s="47" t="s">
        <v>136</v>
      </c>
      <c r="C113" s="49" t="s">
        <v>259</v>
      </c>
      <c r="D113" s="45" t="s">
        <v>131</v>
      </c>
      <c r="E113" s="16">
        <v>1</v>
      </c>
      <c r="F113" s="17">
        <v>534.36</v>
      </c>
      <c r="G113" s="17">
        <v>558.84539999999993</v>
      </c>
      <c r="H113" s="17">
        <v>572.72899999999993</v>
      </c>
      <c r="I113" s="17">
        <f t="shared" si="19"/>
        <v>555.31146666666655</v>
      </c>
      <c r="J113" s="18">
        <f t="shared" si="20"/>
        <v>19.427082999084849</v>
      </c>
      <c r="K113" s="32">
        <f t="shared" si="21"/>
        <v>3.4984120021325302</v>
      </c>
      <c r="L113" s="19">
        <f t="shared" si="22"/>
        <v>555.31146666666655</v>
      </c>
      <c r="M113" s="20">
        <f t="shared" si="23"/>
        <v>555.31146666666655</v>
      </c>
      <c r="N113" s="20">
        <f t="shared" si="24"/>
        <v>555.30999999999995</v>
      </c>
      <c r="O113" s="20">
        <f t="shared" si="25"/>
        <v>555.30999999999995</v>
      </c>
      <c r="P113" s="10"/>
      <c r="Q113" s="10"/>
      <c r="R113" s="10"/>
      <c r="S113" s="10"/>
      <c r="T113" s="10"/>
      <c r="U113" s="10"/>
      <c r="W113" s="7"/>
    </row>
    <row r="114" spans="1:23" ht="35.1" customHeight="1" x14ac:dyDescent="0.2">
      <c r="A114" s="34">
        <v>106</v>
      </c>
      <c r="B114" s="47" t="s">
        <v>137</v>
      </c>
      <c r="C114" s="49" t="s">
        <v>260</v>
      </c>
      <c r="D114" s="45" t="s">
        <v>131</v>
      </c>
      <c r="E114" s="16">
        <v>1</v>
      </c>
      <c r="F114" s="17">
        <v>1893.44</v>
      </c>
      <c r="G114" s="17">
        <v>1964.078</v>
      </c>
      <c r="H114" s="17">
        <v>2031.4830000000002</v>
      </c>
      <c r="I114" s="17">
        <f t="shared" si="19"/>
        <v>1963.0003333333334</v>
      </c>
      <c r="J114" s="18">
        <f t="shared" si="20"/>
        <v>69.027809514233766</v>
      </c>
      <c r="K114" s="32">
        <f t="shared" si="21"/>
        <v>3.516444105591106</v>
      </c>
      <c r="L114" s="19">
        <f t="shared" si="22"/>
        <v>1963.0003333333334</v>
      </c>
      <c r="M114" s="20">
        <f t="shared" si="23"/>
        <v>1963.0003333333334</v>
      </c>
      <c r="N114" s="20">
        <f t="shared" si="24"/>
        <v>1963</v>
      </c>
      <c r="O114" s="20">
        <f t="shared" si="25"/>
        <v>1963</v>
      </c>
      <c r="P114" s="10"/>
      <c r="Q114" s="10"/>
      <c r="R114" s="10"/>
      <c r="S114" s="10"/>
      <c r="T114" s="10"/>
      <c r="U114" s="10"/>
      <c r="W114" s="7"/>
    </row>
    <row r="115" spans="1:23" ht="35.1" customHeight="1" x14ac:dyDescent="0.2">
      <c r="A115" s="34">
        <v>107</v>
      </c>
      <c r="B115" s="47" t="s">
        <v>138</v>
      </c>
      <c r="C115" s="49" t="s">
        <v>260</v>
      </c>
      <c r="D115" s="45" t="s">
        <v>131</v>
      </c>
      <c r="E115" s="16">
        <v>1</v>
      </c>
      <c r="F115" s="17">
        <v>2399.7399999999998</v>
      </c>
      <c r="G115" s="17">
        <v>2543.6511999999998</v>
      </c>
      <c r="H115" s="17">
        <v>2576.2130000000002</v>
      </c>
      <c r="I115" s="17">
        <f t="shared" si="19"/>
        <v>2506.5347333333334</v>
      </c>
      <c r="J115" s="18">
        <f t="shared" si="20"/>
        <v>93.909019830969171</v>
      </c>
      <c r="K115" s="32">
        <f t="shared" si="21"/>
        <v>3.7465676649963502</v>
      </c>
      <c r="L115" s="19">
        <f t="shared" si="22"/>
        <v>2506.534733333333</v>
      </c>
      <c r="M115" s="20">
        <f t="shared" si="23"/>
        <v>2506.534733333333</v>
      </c>
      <c r="N115" s="20">
        <f t="shared" si="24"/>
        <v>2506.5300000000002</v>
      </c>
      <c r="O115" s="20">
        <f t="shared" si="25"/>
        <v>2506.5300000000002</v>
      </c>
      <c r="P115" s="10"/>
      <c r="Q115" s="10"/>
      <c r="R115" s="10"/>
      <c r="S115" s="10"/>
      <c r="T115" s="10"/>
      <c r="U115" s="10"/>
      <c r="W115" s="7"/>
    </row>
    <row r="116" spans="1:23" ht="35.1" customHeight="1" x14ac:dyDescent="0.2">
      <c r="A116" s="34">
        <v>108</v>
      </c>
      <c r="B116" s="47" t="s">
        <v>139</v>
      </c>
      <c r="C116" s="49" t="s">
        <v>260</v>
      </c>
      <c r="D116" s="45" t="s">
        <v>131</v>
      </c>
      <c r="E116" s="16">
        <v>1</v>
      </c>
      <c r="F116" s="17">
        <v>2986.56</v>
      </c>
      <c r="G116" s="17">
        <v>3083.3669999999997</v>
      </c>
      <c r="H116" s="17">
        <v>3205.7330000000002</v>
      </c>
      <c r="I116" s="17">
        <f t="shared" si="19"/>
        <v>3091.8866666666668</v>
      </c>
      <c r="J116" s="18">
        <f t="shared" si="20"/>
        <v>109.83460075191861</v>
      </c>
      <c r="K116" s="32">
        <f t="shared" si="21"/>
        <v>3.5523488598736463</v>
      </c>
      <c r="L116" s="19">
        <f t="shared" si="22"/>
        <v>3091.8866666666663</v>
      </c>
      <c r="M116" s="20">
        <f t="shared" si="23"/>
        <v>3091.8866666666663</v>
      </c>
      <c r="N116" s="20">
        <f t="shared" si="24"/>
        <v>3091.88</v>
      </c>
      <c r="O116" s="20">
        <f t="shared" si="25"/>
        <v>3091.88</v>
      </c>
      <c r="P116" s="10"/>
      <c r="Q116" s="10"/>
      <c r="R116" s="10"/>
      <c r="S116" s="10"/>
      <c r="T116" s="10"/>
      <c r="U116" s="10"/>
      <c r="W116" s="7"/>
    </row>
    <row r="117" spans="1:23" ht="35.1" customHeight="1" x14ac:dyDescent="0.2">
      <c r="A117" s="34">
        <v>109</v>
      </c>
      <c r="B117" s="47" t="s">
        <v>140</v>
      </c>
      <c r="C117" s="49" t="s">
        <v>260</v>
      </c>
      <c r="D117" s="45" t="s">
        <v>131</v>
      </c>
      <c r="E117" s="16">
        <v>1</v>
      </c>
      <c r="F117" s="17">
        <v>4171.18</v>
      </c>
      <c r="G117" s="17">
        <v>4319.0317999999997</v>
      </c>
      <c r="H117" s="17">
        <v>4497.6642000000002</v>
      </c>
      <c r="I117" s="17">
        <f t="shared" si="19"/>
        <v>4329.2920000000004</v>
      </c>
      <c r="J117" s="18">
        <f t="shared" si="20"/>
        <v>163.4837514569567</v>
      </c>
      <c r="K117" s="32">
        <f t="shared" si="21"/>
        <v>3.7762237210369891</v>
      </c>
      <c r="L117" s="19">
        <f t="shared" si="22"/>
        <v>4329.2919999999995</v>
      </c>
      <c r="M117" s="20">
        <f t="shared" si="23"/>
        <v>4329.2919999999995</v>
      </c>
      <c r="N117" s="20">
        <f t="shared" si="24"/>
        <v>4329.29</v>
      </c>
      <c r="O117" s="20">
        <f t="shared" si="25"/>
        <v>4329.29</v>
      </c>
      <c r="P117" s="10"/>
      <c r="Q117" s="10"/>
      <c r="R117" s="10"/>
      <c r="S117" s="10"/>
      <c r="T117" s="10"/>
      <c r="U117" s="10"/>
      <c r="W117" s="7"/>
    </row>
    <row r="118" spans="1:23" ht="35.1" customHeight="1" x14ac:dyDescent="0.2">
      <c r="A118" s="34">
        <v>110</v>
      </c>
      <c r="B118" s="47" t="s">
        <v>141</v>
      </c>
      <c r="C118" s="49" t="s">
        <v>260</v>
      </c>
      <c r="D118" s="45" t="s">
        <v>131</v>
      </c>
      <c r="E118" s="16">
        <v>1</v>
      </c>
      <c r="F118" s="17">
        <v>1399.34</v>
      </c>
      <c r="G118" s="17">
        <v>1436.0497999999998</v>
      </c>
      <c r="H118" s="17">
        <v>1505.6996000000001</v>
      </c>
      <c r="I118" s="17">
        <f t="shared" si="19"/>
        <v>1447.0298</v>
      </c>
      <c r="J118" s="18">
        <f t="shared" si="20"/>
        <v>54.023248958573518</v>
      </c>
      <c r="K118" s="32">
        <f t="shared" si="21"/>
        <v>3.7333888326676834</v>
      </c>
      <c r="L118" s="19">
        <f t="shared" si="22"/>
        <v>1447.0297999999998</v>
      </c>
      <c r="M118" s="20">
        <f t="shared" si="23"/>
        <v>1447.0297999999998</v>
      </c>
      <c r="N118" s="20">
        <f t="shared" si="24"/>
        <v>1447.02</v>
      </c>
      <c r="O118" s="20">
        <f t="shared" si="25"/>
        <v>1447.02</v>
      </c>
      <c r="P118" s="10"/>
      <c r="Q118" s="10"/>
      <c r="R118" s="10"/>
      <c r="S118" s="10"/>
      <c r="T118" s="10"/>
      <c r="U118" s="10"/>
      <c r="W118" s="7"/>
    </row>
    <row r="119" spans="1:23" ht="35.1" customHeight="1" x14ac:dyDescent="0.2">
      <c r="A119" s="34">
        <v>111</v>
      </c>
      <c r="B119" s="47" t="s">
        <v>142</v>
      </c>
      <c r="C119" s="49" t="s">
        <v>260</v>
      </c>
      <c r="D119" s="45" t="s">
        <v>131</v>
      </c>
      <c r="E119" s="16">
        <v>1</v>
      </c>
      <c r="F119" s="17">
        <v>1882.46</v>
      </c>
      <c r="G119" s="17">
        <v>1973.7038</v>
      </c>
      <c r="H119" s="17">
        <v>2072.9508000000001</v>
      </c>
      <c r="I119" s="17">
        <f t="shared" si="19"/>
        <v>1976.3715333333337</v>
      </c>
      <c r="J119" s="18">
        <f t="shared" si="20"/>
        <v>95.273416134897445</v>
      </c>
      <c r="K119" s="32">
        <f t="shared" si="21"/>
        <v>4.8206227689492165</v>
      </c>
      <c r="L119" s="19">
        <f t="shared" si="22"/>
        <v>1976.3715333333334</v>
      </c>
      <c r="M119" s="20">
        <f t="shared" si="23"/>
        <v>1976.3715333333334</v>
      </c>
      <c r="N119" s="20">
        <f t="shared" si="24"/>
        <v>1976.37</v>
      </c>
      <c r="O119" s="20">
        <f t="shared" si="25"/>
        <v>1976.37</v>
      </c>
      <c r="P119" s="10"/>
      <c r="Q119" s="10"/>
      <c r="R119" s="10"/>
      <c r="S119" s="10"/>
      <c r="T119" s="10"/>
      <c r="U119" s="10"/>
      <c r="W119" s="7"/>
    </row>
    <row r="120" spans="1:23" ht="35.1" customHeight="1" x14ac:dyDescent="0.2">
      <c r="A120" s="34">
        <v>112</v>
      </c>
      <c r="B120" s="47" t="s">
        <v>143</v>
      </c>
      <c r="C120" s="49" t="s">
        <v>260</v>
      </c>
      <c r="D120" s="45" t="s">
        <v>131</v>
      </c>
      <c r="E120" s="16">
        <v>1</v>
      </c>
      <c r="F120" s="17">
        <v>2481.48</v>
      </c>
      <c r="G120" s="17">
        <v>2623.8783999999996</v>
      </c>
      <c r="H120" s="17">
        <v>2756.5533999999998</v>
      </c>
      <c r="I120" s="17">
        <f t="shared" si="19"/>
        <v>2620.6372666666662</v>
      </c>
      <c r="J120" s="18">
        <f t="shared" si="20"/>
        <v>137.56533922414215</v>
      </c>
      <c r="K120" s="32">
        <f t="shared" si="21"/>
        <v>5.2493086690749511</v>
      </c>
      <c r="L120" s="19">
        <f t="shared" si="22"/>
        <v>2620.6372666666662</v>
      </c>
      <c r="M120" s="20">
        <f t="shared" si="23"/>
        <v>2620.6372666666662</v>
      </c>
      <c r="N120" s="20">
        <f t="shared" si="24"/>
        <v>2620.63</v>
      </c>
      <c r="O120" s="20">
        <f t="shared" si="25"/>
        <v>2620.63</v>
      </c>
      <c r="P120" s="10"/>
      <c r="Q120" s="10"/>
      <c r="R120" s="10"/>
      <c r="S120" s="10"/>
      <c r="T120" s="10"/>
      <c r="U120" s="10"/>
      <c r="W120" s="7"/>
    </row>
    <row r="121" spans="1:23" ht="35.1" customHeight="1" x14ac:dyDescent="0.2">
      <c r="A121" s="34">
        <v>113</v>
      </c>
      <c r="B121" s="47" t="s">
        <v>144</v>
      </c>
      <c r="C121" s="49" t="s">
        <v>260</v>
      </c>
      <c r="D121" s="45" t="s">
        <v>131</v>
      </c>
      <c r="E121" s="16">
        <v>1</v>
      </c>
      <c r="F121" s="17">
        <v>2646.18</v>
      </c>
      <c r="G121" s="17">
        <v>2760.1768000000002</v>
      </c>
      <c r="H121" s="17">
        <v>2857.1301999999996</v>
      </c>
      <c r="I121" s="17">
        <f t="shared" si="19"/>
        <v>2754.4956666666662</v>
      </c>
      <c r="J121" s="18">
        <f t="shared" si="20"/>
        <v>105.58978727591656</v>
      </c>
      <c r="K121" s="32">
        <f t="shared" si="21"/>
        <v>3.8333618946547596</v>
      </c>
      <c r="L121" s="19">
        <f t="shared" si="22"/>
        <v>2754.4956666666662</v>
      </c>
      <c r="M121" s="20">
        <f t="shared" si="23"/>
        <v>2754.4956666666662</v>
      </c>
      <c r="N121" s="20">
        <f t="shared" si="24"/>
        <v>2754.49</v>
      </c>
      <c r="O121" s="20">
        <f t="shared" si="25"/>
        <v>2754.49</v>
      </c>
      <c r="P121" s="10"/>
      <c r="Q121" s="10"/>
      <c r="R121" s="10"/>
      <c r="S121" s="10"/>
      <c r="T121" s="10"/>
      <c r="U121" s="10"/>
      <c r="W121" s="7"/>
    </row>
    <row r="122" spans="1:23" ht="35.1" customHeight="1" x14ac:dyDescent="0.2">
      <c r="A122" s="34">
        <v>114</v>
      </c>
      <c r="B122" s="47" t="s">
        <v>145</v>
      </c>
      <c r="C122" s="49" t="s">
        <v>260</v>
      </c>
      <c r="D122" s="45" t="s">
        <v>131</v>
      </c>
      <c r="E122" s="16">
        <v>1</v>
      </c>
      <c r="F122" s="17">
        <v>3192.74</v>
      </c>
      <c r="G122" s="17">
        <v>3281.2998000000002</v>
      </c>
      <c r="H122" s="17">
        <v>3437.6916000000001</v>
      </c>
      <c r="I122" s="17">
        <f t="shared" si="19"/>
        <v>3303.9104666666667</v>
      </c>
      <c r="J122" s="18">
        <f t="shared" si="20"/>
        <v>124.03125924932539</v>
      </c>
      <c r="K122" s="32">
        <f t="shared" si="21"/>
        <v>3.7540744672315891</v>
      </c>
      <c r="L122" s="19">
        <f t="shared" si="22"/>
        <v>3303.9104666666667</v>
      </c>
      <c r="M122" s="20">
        <f t="shared" si="23"/>
        <v>3303.9104666666667</v>
      </c>
      <c r="N122" s="20">
        <f t="shared" si="24"/>
        <v>3303.91</v>
      </c>
      <c r="O122" s="20">
        <f t="shared" si="25"/>
        <v>3303.91</v>
      </c>
      <c r="P122" s="10"/>
      <c r="Q122" s="10"/>
      <c r="R122" s="10"/>
      <c r="S122" s="10"/>
      <c r="T122" s="10"/>
      <c r="U122" s="10"/>
      <c r="W122" s="7"/>
    </row>
    <row r="123" spans="1:23" ht="35.1" customHeight="1" x14ac:dyDescent="0.2">
      <c r="A123" s="34">
        <v>115</v>
      </c>
      <c r="B123" s="47" t="s">
        <v>146</v>
      </c>
      <c r="C123" s="49" t="s">
        <v>260</v>
      </c>
      <c r="D123" s="45" t="s">
        <v>131</v>
      </c>
      <c r="E123" s="16">
        <v>1</v>
      </c>
      <c r="F123" s="17">
        <v>12936.88</v>
      </c>
      <c r="G123" s="17">
        <v>13274.295399999999</v>
      </c>
      <c r="H123" s="17">
        <v>13836.434799999999</v>
      </c>
      <c r="I123" s="17">
        <f t="shared" si="19"/>
        <v>13349.203399999999</v>
      </c>
      <c r="J123" s="18">
        <f t="shared" si="20"/>
        <v>454.43164051236573</v>
      </c>
      <c r="K123" s="32">
        <f t="shared" si="21"/>
        <v>3.4041854550839021</v>
      </c>
      <c r="L123" s="19">
        <f t="shared" si="22"/>
        <v>13349.203399999999</v>
      </c>
      <c r="M123" s="20">
        <f t="shared" si="23"/>
        <v>13349.203399999999</v>
      </c>
      <c r="N123" s="20">
        <f t="shared" si="24"/>
        <v>13349.2</v>
      </c>
      <c r="O123" s="20">
        <f t="shared" si="25"/>
        <v>13349.2</v>
      </c>
      <c r="P123" s="10"/>
      <c r="Q123" s="10"/>
      <c r="R123" s="10"/>
      <c r="S123" s="10"/>
      <c r="T123" s="10"/>
      <c r="U123" s="10"/>
      <c r="W123" s="7"/>
    </row>
    <row r="124" spans="1:23" ht="35.1" customHeight="1" x14ac:dyDescent="0.2">
      <c r="A124" s="34">
        <v>116</v>
      </c>
      <c r="B124" s="47" t="s">
        <v>147</v>
      </c>
      <c r="C124" s="49" t="s">
        <v>260</v>
      </c>
      <c r="D124" s="45" t="s">
        <v>131</v>
      </c>
      <c r="E124" s="16">
        <v>1</v>
      </c>
      <c r="F124" s="17">
        <v>14330.119999999999</v>
      </c>
      <c r="G124" s="17">
        <v>14751.995999999999</v>
      </c>
      <c r="H124" s="17">
        <v>15367.669</v>
      </c>
      <c r="I124" s="17">
        <f t="shared" si="19"/>
        <v>14816.594999999999</v>
      </c>
      <c r="J124" s="18">
        <f t="shared" si="20"/>
        <v>521.78228692722064</v>
      </c>
      <c r="K124" s="32">
        <f t="shared" si="21"/>
        <v>3.5216072716249629</v>
      </c>
      <c r="L124" s="19">
        <f t="shared" si="22"/>
        <v>14816.594999999998</v>
      </c>
      <c r="M124" s="20">
        <f t="shared" si="23"/>
        <v>14816.594999999998</v>
      </c>
      <c r="N124" s="20">
        <f t="shared" si="24"/>
        <v>14816.59</v>
      </c>
      <c r="O124" s="20">
        <f t="shared" si="25"/>
        <v>14816.59</v>
      </c>
      <c r="P124" s="10"/>
      <c r="Q124" s="10"/>
      <c r="R124" s="10"/>
      <c r="S124" s="10"/>
      <c r="T124" s="10"/>
      <c r="U124" s="10"/>
      <c r="W124" s="7"/>
    </row>
    <row r="125" spans="1:23" ht="35.1" customHeight="1" x14ac:dyDescent="0.2">
      <c r="A125" s="34">
        <v>117</v>
      </c>
      <c r="B125" s="47" t="s">
        <v>148</v>
      </c>
      <c r="C125" s="49" t="s">
        <v>260</v>
      </c>
      <c r="D125" s="45" t="s">
        <v>131</v>
      </c>
      <c r="E125" s="16">
        <v>1</v>
      </c>
      <c r="F125" s="17">
        <v>15922.22</v>
      </c>
      <c r="G125" s="17">
        <v>16342.5466</v>
      </c>
      <c r="H125" s="17">
        <v>17108.657800000001</v>
      </c>
      <c r="I125" s="17">
        <f t="shared" si="19"/>
        <v>16457.808133333336</v>
      </c>
      <c r="J125" s="18">
        <f t="shared" si="20"/>
        <v>601.55845860313048</v>
      </c>
      <c r="K125" s="32">
        <f t="shared" si="21"/>
        <v>3.6551553750632522</v>
      </c>
      <c r="L125" s="19">
        <f t="shared" si="22"/>
        <v>16457.808133333332</v>
      </c>
      <c r="M125" s="20">
        <f t="shared" si="23"/>
        <v>16457.808133333332</v>
      </c>
      <c r="N125" s="20">
        <f t="shared" si="24"/>
        <v>16457.8</v>
      </c>
      <c r="O125" s="20">
        <f t="shared" si="25"/>
        <v>16457.8</v>
      </c>
      <c r="P125" s="10"/>
      <c r="Q125" s="10"/>
      <c r="R125" s="10"/>
      <c r="S125" s="10"/>
      <c r="T125" s="10"/>
      <c r="U125" s="10"/>
      <c r="W125" s="7"/>
    </row>
    <row r="126" spans="1:23" ht="35.1" customHeight="1" x14ac:dyDescent="0.2">
      <c r="A126" s="34">
        <v>118</v>
      </c>
      <c r="B126" s="47" t="s">
        <v>149</v>
      </c>
      <c r="C126" s="49" t="s">
        <v>260</v>
      </c>
      <c r="D126" s="45" t="s">
        <v>131</v>
      </c>
      <c r="E126" s="16">
        <v>1</v>
      </c>
      <c r="F126" s="17">
        <v>2579.08</v>
      </c>
      <c r="G126" s="17">
        <v>2662.9672</v>
      </c>
      <c r="H126" s="17">
        <v>2746.8543999999997</v>
      </c>
      <c r="I126" s="17">
        <f t="shared" si="19"/>
        <v>2662.9671999999996</v>
      </c>
      <c r="J126" s="18">
        <f t="shared" si="20"/>
        <v>83.887199999999893</v>
      </c>
      <c r="K126" s="32">
        <f t="shared" si="21"/>
        <v>3.1501401894848686</v>
      </c>
      <c r="L126" s="19">
        <f t="shared" si="22"/>
        <v>2662.9671999999996</v>
      </c>
      <c r="M126" s="20">
        <f t="shared" si="23"/>
        <v>2662.9671999999996</v>
      </c>
      <c r="N126" s="20">
        <f t="shared" si="24"/>
        <v>2662.96</v>
      </c>
      <c r="O126" s="20">
        <f t="shared" si="25"/>
        <v>2662.96</v>
      </c>
      <c r="P126" s="10"/>
      <c r="Q126" s="10"/>
      <c r="R126" s="10"/>
      <c r="S126" s="10"/>
      <c r="T126" s="10"/>
      <c r="U126" s="10"/>
      <c r="W126" s="7"/>
    </row>
    <row r="127" spans="1:23" ht="35.1" customHeight="1" x14ac:dyDescent="0.2">
      <c r="A127" s="34">
        <v>119</v>
      </c>
      <c r="B127" s="47" t="s">
        <v>150</v>
      </c>
      <c r="C127" s="49" t="s">
        <v>259</v>
      </c>
      <c r="D127" s="45" t="s">
        <v>131</v>
      </c>
      <c r="E127" s="16">
        <v>1</v>
      </c>
      <c r="F127" s="17">
        <v>1437.16</v>
      </c>
      <c r="G127" s="17">
        <v>1507.6515999999999</v>
      </c>
      <c r="H127" s="17">
        <v>1515.8378</v>
      </c>
      <c r="I127" s="17">
        <f t="shared" si="19"/>
        <v>1486.8831333333335</v>
      </c>
      <c r="J127" s="18">
        <f t="shared" si="20"/>
        <v>43.255588759989479</v>
      </c>
      <c r="K127" s="32">
        <f t="shared" si="21"/>
        <v>2.9091451634815422</v>
      </c>
      <c r="L127" s="19">
        <f t="shared" si="22"/>
        <v>1486.8831333333333</v>
      </c>
      <c r="M127" s="20">
        <f t="shared" si="23"/>
        <v>1486.8831333333333</v>
      </c>
      <c r="N127" s="20">
        <f t="shared" si="24"/>
        <v>1486.88</v>
      </c>
      <c r="O127" s="20">
        <f t="shared" si="25"/>
        <v>1486.88</v>
      </c>
      <c r="P127" s="10"/>
      <c r="Q127" s="10"/>
      <c r="R127" s="10"/>
      <c r="S127" s="10"/>
      <c r="T127" s="10"/>
      <c r="U127" s="10"/>
      <c r="W127" s="7"/>
    </row>
    <row r="128" spans="1:23" ht="35.1" customHeight="1" x14ac:dyDescent="0.2">
      <c r="A128" s="34">
        <v>120</v>
      </c>
      <c r="B128" s="47" t="s">
        <v>151</v>
      </c>
      <c r="C128" s="49" t="s">
        <v>259</v>
      </c>
      <c r="D128" s="45" t="s">
        <v>131</v>
      </c>
      <c r="E128" s="16">
        <v>1</v>
      </c>
      <c r="F128" s="17">
        <v>1701.8999999999999</v>
      </c>
      <c r="G128" s="17">
        <v>1803.1722</v>
      </c>
      <c r="H128" s="17">
        <v>1860.3413999999998</v>
      </c>
      <c r="I128" s="17">
        <f t="shared" si="19"/>
        <v>1788.4712</v>
      </c>
      <c r="J128" s="18">
        <f t="shared" si="20"/>
        <v>80.237203710249005</v>
      </c>
      <c r="K128" s="32">
        <f t="shared" si="21"/>
        <v>4.486357046747468</v>
      </c>
      <c r="L128" s="19">
        <f t="shared" si="22"/>
        <v>1788.4712</v>
      </c>
      <c r="M128" s="20">
        <f t="shared" si="23"/>
        <v>1788.4712</v>
      </c>
      <c r="N128" s="20">
        <f t="shared" si="24"/>
        <v>1788.47</v>
      </c>
      <c r="O128" s="20">
        <f t="shared" si="25"/>
        <v>1788.47</v>
      </c>
      <c r="P128" s="10"/>
      <c r="Q128" s="10"/>
      <c r="R128" s="10"/>
      <c r="S128" s="10"/>
      <c r="T128" s="10"/>
      <c r="U128" s="10"/>
      <c r="W128" s="7"/>
    </row>
    <row r="129" spans="1:23" ht="35.1" customHeight="1" x14ac:dyDescent="0.2">
      <c r="A129" s="34">
        <v>121</v>
      </c>
      <c r="B129" s="47" t="s">
        <v>152</v>
      </c>
      <c r="C129" s="49" t="s">
        <v>259</v>
      </c>
      <c r="D129" s="45" t="s">
        <v>131</v>
      </c>
      <c r="E129" s="16">
        <v>1</v>
      </c>
      <c r="F129" s="17">
        <v>1179.74</v>
      </c>
      <c r="G129" s="17">
        <v>1217.6332</v>
      </c>
      <c r="H129" s="17">
        <v>1273.3506</v>
      </c>
      <c r="I129" s="17">
        <f t="shared" si="19"/>
        <v>1223.5745999999999</v>
      </c>
      <c r="J129" s="18">
        <f t="shared" si="20"/>
        <v>47.087273052917382</v>
      </c>
      <c r="K129" s="32">
        <f t="shared" si="21"/>
        <v>3.8483369181509151</v>
      </c>
      <c r="L129" s="19">
        <f t="shared" si="22"/>
        <v>1223.5745999999999</v>
      </c>
      <c r="M129" s="20">
        <f t="shared" si="23"/>
        <v>1223.5745999999999</v>
      </c>
      <c r="N129" s="20">
        <f t="shared" si="24"/>
        <v>1223.57</v>
      </c>
      <c r="O129" s="20">
        <f t="shared" si="25"/>
        <v>1223.57</v>
      </c>
      <c r="P129" s="10"/>
      <c r="Q129" s="10"/>
      <c r="R129" s="10"/>
      <c r="S129" s="10"/>
      <c r="T129" s="10"/>
      <c r="U129" s="10"/>
      <c r="W129" s="7"/>
    </row>
    <row r="130" spans="1:23" ht="35.1" customHeight="1" x14ac:dyDescent="0.2">
      <c r="A130" s="34">
        <v>122</v>
      </c>
      <c r="B130" s="47" t="s">
        <v>153</v>
      </c>
      <c r="C130" s="49" t="s">
        <v>259</v>
      </c>
      <c r="D130" s="45" t="s">
        <v>131</v>
      </c>
      <c r="E130" s="16">
        <v>1</v>
      </c>
      <c r="F130" s="17">
        <v>641.72</v>
      </c>
      <c r="G130" s="17">
        <v>677.649</v>
      </c>
      <c r="H130" s="17">
        <v>699.95060000000001</v>
      </c>
      <c r="I130" s="17">
        <f t="shared" si="19"/>
        <v>673.10653333333346</v>
      </c>
      <c r="J130" s="18">
        <f t="shared" si="20"/>
        <v>29.379860391998676</v>
      </c>
      <c r="K130" s="32">
        <f t="shared" si="21"/>
        <v>4.3648158110284285</v>
      </c>
      <c r="L130" s="19">
        <f t="shared" si="22"/>
        <v>673.10653333333335</v>
      </c>
      <c r="M130" s="20">
        <f t="shared" si="23"/>
        <v>673.10653333333335</v>
      </c>
      <c r="N130" s="20">
        <f t="shared" si="24"/>
        <v>673.1</v>
      </c>
      <c r="O130" s="20">
        <f t="shared" si="25"/>
        <v>673.1</v>
      </c>
      <c r="P130" s="10"/>
      <c r="Q130" s="10"/>
      <c r="R130" s="10"/>
      <c r="S130" s="10"/>
      <c r="T130" s="10"/>
      <c r="U130" s="10"/>
      <c r="W130" s="7"/>
    </row>
    <row r="131" spans="1:23" ht="35.1" customHeight="1" x14ac:dyDescent="0.2">
      <c r="A131" s="34">
        <v>123</v>
      </c>
      <c r="B131" s="47" t="s">
        <v>154</v>
      </c>
      <c r="C131" s="49" t="s">
        <v>259</v>
      </c>
      <c r="D131" s="45" t="s">
        <v>131</v>
      </c>
      <c r="E131" s="16">
        <v>1</v>
      </c>
      <c r="F131" s="17">
        <v>1144.3599999999999</v>
      </c>
      <c r="G131" s="17">
        <v>1187.5357999999999</v>
      </c>
      <c r="H131" s="17">
        <v>1231.7608</v>
      </c>
      <c r="I131" s="17">
        <f t="shared" si="19"/>
        <v>1187.8855333333333</v>
      </c>
      <c r="J131" s="18">
        <f t="shared" si="20"/>
        <v>43.701449577941219</v>
      </c>
      <c r="K131" s="32">
        <f t="shared" si="21"/>
        <v>3.6789276703547604</v>
      </c>
      <c r="L131" s="19">
        <f t="shared" si="22"/>
        <v>1187.8855333333331</v>
      </c>
      <c r="M131" s="20">
        <f t="shared" si="23"/>
        <v>1187.8855333333331</v>
      </c>
      <c r="N131" s="20">
        <f t="shared" si="24"/>
        <v>1187.8800000000001</v>
      </c>
      <c r="O131" s="20">
        <f t="shared" si="25"/>
        <v>1187.8800000000001</v>
      </c>
      <c r="P131" s="10"/>
      <c r="Q131" s="10"/>
      <c r="R131" s="10"/>
      <c r="S131" s="10"/>
      <c r="T131" s="10"/>
      <c r="U131" s="10"/>
      <c r="W131" s="7"/>
    </row>
    <row r="132" spans="1:23" ht="35.1" customHeight="1" x14ac:dyDescent="0.2">
      <c r="A132" s="34">
        <v>124</v>
      </c>
      <c r="B132" s="47" t="s">
        <v>155</v>
      </c>
      <c r="C132" s="49" t="s">
        <v>259</v>
      </c>
      <c r="D132" s="45" t="s">
        <v>131</v>
      </c>
      <c r="E132" s="16">
        <v>1</v>
      </c>
      <c r="F132" s="17">
        <v>1428.62</v>
      </c>
      <c r="G132" s="17">
        <v>1475.4680000000001</v>
      </c>
      <c r="H132" s="17">
        <v>1550.4247999999998</v>
      </c>
      <c r="I132" s="17">
        <f t="shared" si="19"/>
        <v>1484.8375999999998</v>
      </c>
      <c r="J132" s="18">
        <f t="shared" si="20"/>
        <v>61.440575997299952</v>
      </c>
      <c r="K132" s="32">
        <f t="shared" si="21"/>
        <v>4.1378650431063955</v>
      </c>
      <c r="L132" s="19">
        <f t="shared" si="22"/>
        <v>1484.8375999999998</v>
      </c>
      <c r="M132" s="20">
        <f t="shared" si="23"/>
        <v>1484.8375999999998</v>
      </c>
      <c r="N132" s="20">
        <f t="shared" si="24"/>
        <v>1484.83</v>
      </c>
      <c r="O132" s="20">
        <f t="shared" si="25"/>
        <v>1484.83</v>
      </c>
      <c r="P132" s="10"/>
      <c r="Q132" s="10"/>
      <c r="R132" s="10"/>
      <c r="S132" s="10"/>
      <c r="T132" s="10"/>
      <c r="U132" s="10"/>
      <c r="W132" s="7"/>
    </row>
    <row r="133" spans="1:23" ht="35.1" customHeight="1" x14ac:dyDescent="0.2">
      <c r="A133" s="34">
        <v>125</v>
      </c>
      <c r="B133" s="47" t="s">
        <v>156</v>
      </c>
      <c r="C133" s="49" t="s">
        <v>259</v>
      </c>
      <c r="D133" s="45" t="s">
        <v>131</v>
      </c>
      <c r="E133" s="16">
        <v>1</v>
      </c>
      <c r="F133" s="17">
        <v>1144.3599999999999</v>
      </c>
      <c r="G133" s="17">
        <v>1212.7776000000001</v>
      </c>
      <c r="H133" s="17">
        <v>1251.8786</v>
      </c>
      <c r="I133" s="17">
        <f t="shared" si="19"/>
        <v>1203.0054</v>
      </c>
      <c r="J133" s="18">
        <f t="shared" si="20"/>
        <v>54.421358455297742</v>
      </c>
      <c r="K133" s="32">
        <f t="shared" si="21"/>
        <v>4.5237833891101191</v>
      </c>
      <c r="L133" s="19">
        <f t="shared" si="22"/>
        <v>1203.0054</v>
      </c>
      <c r="M133" s="20">
        <f t="shared" si="23"/>
        <v>1203.0054</v>
      </c>
      <c r="N133" s="20">
        <f t="shared" si="24"/>
        <v>1203</v>
      </c>
      <c r="O133" s="20">
        <f t="shared" si="25"/>
        <v>1203</v>
      </c>
      <c r="P133" s="10"/>
      <c r="Q133" s="10"/>
      <c r="R133" s="10"/>
      <c r="S133" s="10"/>
      <c r="T133" s="10"/>
      <c r="U133" s="10"/>
      <c r="W133" s="7"/>
    </row>
    <row r="134" spans="1:23" ht="35.1" customHeight="1" x14ac:dyDescent="0.2">
      <c r="A134" s="34">
        <v>126</v>
      </c>
      <c r="B134" s="47" t="s">
        <v>157</v>
      </c>
      <c r="C134" s="49" t="s">
        <v>259</v>
      </c>
      <c r="D134" s="45" t="s">
        <v>131</v>
      </c>
      <c r="E134" s="16">
        <v>1</v>
      </c>
      <c r="F134" s="17">
        <v>1485.96</v>
      </c>
      <c r="G134" s="17">
        <v>1553.5358000000001</v>
      </c>
      <c r="H134" s="17">
        <v>1629.4563999999998</v>
      </c>
      <c r="I134" s="17">
        <f t="shared" si="19"/>
        <v>1556.3173999999999</v>
      </c>
      <c r="J134" s="18">
        <f t="shared" si="20"/>
        <v>71.7886284669096</v>
      </c>
      <c r="K134" s="32">
        <f t="shared" si="21"/>
        <v>4.6127241439894977</v>
      </c>
      <c r="L134" s="19">
        <f t="shared" si="22"/>
        <v>1556.3173999999999</v>
      </c>
      <c r="M134" s="20">
        <f t="shared" si="23"/>
        <v>1556.3173999999999</v>
      </c>
      <c r="N134" s="20">
        <f t="shared" si="24"/>
        <v>1556.31</v>
      </c>
      <c r="O134" s="20">
        <f t="shared" si="25"/>
        <v>1556.31</v>
      </c>
      <c r="P134" s="10"/>
      <c r="Q134" s="10"/>
      <c r="R134" s="10"/>
      <c r="S134" s="10"/>
      <c r="T134" s="10"/>
      <c r="U134" s="10"/>
      <c r="W134" s="7"/>
    </row>
    <row r="135" spans="1:23" ht="35.1" customHeight="1" x14ac:dyDescent="0.2">
      <c r="A135" s="34">
        <v>127</v>
      </c>
      <c r="B135" s="47" t="s">
        <v>158</v>
      </c>
      <c r="C135" s="49" t="s">
        <v>259</v>
      </c>
      <c r="D135" s="45" t="s">
        <v>131</v>
      </c>
      <c r="E135" s="16">
        <v>1</v>
      </c>
      <c r="F135" s="17">
        <v>735.66</v>
      </c>
      <c r="G135" s="17">
        <v>760.91399999999999</v>
      </c>
      <c r="H135" s="17">
        <v>796.09879999999998</v>
      </c>
      <c r="I135" s="17">
        <f t="shared" si="19"/>
        <v>764.22426666666672</v>
      </c>
      <c r="J135" s="18">
        <f t="shared" si="20"/>
        <v>30.355074294314182</v>
      </c>
      <c r="K135" s="32">
        <f t="shared" si="21"/>
        <v>3.9720113085016986</v>
      </c>
      <c r="L135" s="19">
        <f t="shared" si="22"/>
        <v>764.22426666666672</v>
      </c>
      <c r="M135" s="20">
        <f t="shared" si="23"/>
        <v>764.22426666666672</v>
      </c>
      <c r="N135" s="20">
        <f t="shared" si="24"/>
        <v>764.22</v>
      </c>
      <c r="O135" s="20">
        <f t="shared" si="25"/>
        <v>764.22</v>
      </c>
      <c r="P135" s="10"/>
      <c r="Q135" s="10"/>
      <c r="R135" s="10"/>
      <c r="S135" s="10"/>
      <c r="T135" s="10"/>
      <c r="U135" s="10"/>
      <c r="W135" s="7"/>
    </row>
    <row r="136" spans="1:23" ht="35.1" customHeight="1" x14ac:dyDescent="0.2">
      <c r="A136" s="34">
        <v>128</v>
      </c>
      <c r="B136" s="47" t="s">
        <v>159</v>
      </c>
      <c r="C136" s="49" t="s">
        <v>259</v>
      </c>
      <c r="D136" s="45" t="s">
        <v>131</v>
      </c>
      <c r="E136" s="16">
        <v>1</v>
      </c>
      <c r="F136" s="17">
        <v>906.46</v>
      </c>
      <c r="G136" s="17">
        <v>946.39059999999995</v>
      </c>
      <c r="H136" s="17">
        <v>988.94420000000002</v>
      </c>
      <c r="I136" s="17">
        <f t="shared" si="19"/>
        <v>947.26493333333337</v>
      </c>
      <c r="J136" s="18">
        <f t="shared" si="20"/>
        <v>41.249050370806515</v>
      </c>
      <c r="K136" s="32">
        <f t="shared" si="21"/>
        <v>4.3545421053068134</v>
      </c>
      <c r="L136" s="19">
        <f t="shared" si="22"/>
        <v>947.26493333333337</v>
      </c>
      <c r="M136" s="20">
        <f t="shared" si="23"/>
        <v>947.26493333333337</v>
      </c>
      <c r="N136" s="20">
        <f t="shared" si="24"/>
        <v>947.26</v>
      </c>
      <c r="O136" s="20">
        <f t="shared" si="25"/>
        <v>947.26</v>
      </c>
      <c r="P136" s="10"/>
      <c r="Q136" s="10"/>
      <c r="R136" s="10"/>
      <c r="S136" s="10"/>
      <c r="T136" s="10"/>
      <c r="U136" s="10"/>
      <c r="W136" s="7"/>
    </row>
    <row r="137" spans="1:23" ht="35.1" customHeight="1" x14ac:dyDescent="0.2">
      <c r="A137" s="34">
        <v>129</v>
      </c>
      <c r="B137" s="47" t="s">
        <v>160</v>
      </c>
      <c r="C137" s="49" t="s">
        <v>260</v>
      </c>
      <c r="D137" s="45" t="s">
        <v>131</v>
      </c>
      <c r="E137" s="16">
        <v>1</v>
      </c>
      <c r="F137" s="17">
        <v>2715.72</v>
      </c>
      <c r="G137" s="17">
        <v>2842.6243999999997</v>
      </c>
      <c r="H137" s="17">
        <v>2969.3701999999998</v>
      </c>
      <c r="I137" s="17">
        <f t="shared" si="19"/>
        <v>2842.5715333333333</v>
      </c>
      <c r="J137" s="18">
        <f t="shared" si="20"/>
        <v>126.82510826399219</v>
      </c>
      <c r="K137" s="32">
        <f t="shared" si="21"/>
        <v>4.461632953710442</v>
      </c>
      <c r="L137" s="19">
        <f t="shared" si="22"/>
        <v>2842.5715333333328</v>
      </c>
      <c r="M137" s="20">
        <f t="shared" si="23"/>
        <v>2842.5715333333328</v>
      </c>
      <c r="N137" s="20">
        <f t="shared" si="24"/>
        <v>2842.57</v>
      </c>
      <c r="O137" s="20">
        <f t="shared" si="25"/>
        <v>2842.57</v>
      </c>
      <c r="P137" s="10"/>
      <c r="Q137" s="10"/>
      <c r="R137" s="10"/>
      <c r="S137" s="10"/>
      <c r="T137" s="10"/>
      <c r="U137" s="10"/>
      <c r="W137" s="7"/>
    </row>
    <row r="138" spans="1:23" ht="35.1" customHeight="1" x14ac:dyDescent="0.2">
      <c r="A138" s="34">
        <v>130</v>
      </c>
      <c r="B138" s="47" t="s">
        <v>161</v>
      </c>
      <c r="C138" s="49" t="s">
        <v>260</v>
      </c>
      <c r="D138" s="45" t="s">
        <v>131</v>
      </c>
      <c r="E138" s="16">
        <v>1</v>
      </c>
      <c r="F138" s="17">
        <v>3475.7799999999997</v>
      </c>
      <c r="G138" s="17">
        <v>3567.4019999999996</v>
      </c>
      <c r="H138" s="17">
        <v>3783.9641999999999</v>
      </c>
      <c r="I138" s="17">
        <f t="shared" si="19"/>
        <v>3609.0487333333331</v>
      </c>
      <c r="J138" s="18">
        <f t="shared" si="20"/>
        <v>158.25679473695075</v>
      </c>
      <c r="K138" s="32">
        <f t="shared" si="21"/>
        <v>4.3850002155771417</v>
      </c>
      <c r="L138" s="19">
        <f t="shared" si="22"/>
        <v>3609.0487333333331</v>
      </c>
      <c r="M138" s="20">
        <f t="shared" si="23"/>
        <v>3609.0487333333331</v>
      </c>
      <c r="N138" s="20">
        <f t="shared" si="24"/>
        <v>3609.04</v>
      </c>
      <c r="O138" s="20">
        <f t="shared" si="25"/>
        <v>3609.04</v>
      </c>
      <c r="P138" s="10"/>
      <c r="Q138" s="10"/>
      <c r="R138" s="10"/>
      <c r="S138" s="10"/>
      <c r="T138" s="10"/>
      <c r="U138" s="10"/>
      <c r="W138" s="7"/>
    </row>
    <row r="139" spans="1:23" ht="35.1" customHeight="1" x14ac:dyDescent="0.2">
      <c r="A139" s="34">
        <v>131</v>
      </c>
      <c r="B139" s="47" t="s">
        <v>162</v>
      </c>
      <c r="C139" s="49" t="s">
        <v>260</v>
      </c>
      <c r="D139" s="45" t="s">
        <v>131</v>
      </c>
      <c r="E139" s="16">
        <v>1</v>
      </c>
      <c r="F139" s="17">
        <v>4524.9799999999996</v>
      </c>
      <c r="G139" s="17">
        <v>4665.7192000000005</v>
      </c>
      <c r="H139" s="17">
        <v>4936.3518000000004</v>
      </c>
      <c r="I139" s="17">
        <f t="shared" si="19"/>
        <v>4709.0169999999998</v>
      </c>
      <c r="J139" s="18">
        <f t="shared" si="20"/>
        <v>209.07585722038817</v>
      </c>
      <c r="K139" s="32">
        <f t="shared" si="21"/>
        <v>4.4399044900536175</v>
      </c>
      <c r="L139" s="19">
        <f t="shared" si="22"/>
        <v>4709.0169999999998</v>
      </c>
      <c r="M139" s="20">
        <f t="shared" si="23"/>
        <v>4709.0169999999998</v>
      </c>
      <c r="N139" s="20">
        <f t="shared" si="24"/>
        <v>4709.01</v>
      </c>
      <c r="O139" s="20">
        <f t="shared" si="25"/>
        <v>4709.01</v>
      </c>
      <c r="P139" s="10"/>
      <c r="Q139" s="10"/>
      <c r="R139" s="10"/>
      <c r="S139" s="10"/>
      <c r="T139" s="10"/>
      <c r="U139" s="10"/>
      <c r="W139" s="7"/>
    </row>
    <row r="140" spans="1:23" ht="35.1" customHeight="1" x14ac:dyDescent="0.2">
      <c r="A140" s="34">
        <v>132</v>
      </c>
      <c r="B140" s="47" t="s">
        <v>163</v>
      </c>
      <c r="C140" s="49" t="s">
        <v>260</v>
      </c>
      <c r="D140" s="45" t="s">
        <v>131</v>
      </c>
      <c r="E140" s="16">
        <v>1</v>
      </c>
      <c r="F140" s="17">
        <v>5067.88</v>
      </c>
      <c r="G140" s="17">
        <v>5213.4748</v>
      </c>
      <c r="H140" s="17">
        <v>5478.6052</v>
      </c>
      <c r="I140" s="17">
        <f t="shared" si="19"/>
        <v>5253.3200000000006</v>
      </c>
      <c r="J140" s="18">
        <f t="shared" si="20"/>
        <v>208.24151231452382</v>
      </c>
      <c r="K140" s="32">
        <f t="shared" si="21"/>
        <v>3.9639982394851976</v>
      </c>
      <c r="L140" s="19">
        <f t="shared" si="22"/>
        <v>5253.32</v>
      </c>
      <c r="M140" s="20">
        <f t="shared" si="23"/>
        <v>5253.32</v>
      </c>
      <c r="N140" s="20">
        <f t="shared" si="24"/>
        <v>5253.32</v>
      </c>
      <c r="O140" s="20">
        <f t="shared" si="25"/>
        <v>5253.32</v>
      </c>
      <c r="P140" s="10"/>
      <c r="Q140" s="10"/>
      <c r="R140" s="10"/>
      <c r="S140" s="10"/>
      <c r="T140" s="10"/>
      <c r="U140" s="10"/>
      <c r="W140" s="7"/>
    </row>
    <row r="141" spans="1:23" ht="35.1" customHeight="1" x14ac:dyDescent="0.2">
      <c r="A141" s="34">
        <v>133</v>
      </c>
      <c r="B141" s="47" t="s">
        <v>164</v>
      </c>
      <c r="C141" s="49" t="s">
        <v>260</v>
      </c>
      <c r="D141" s="45" t="s">
        <v>131</v>
      </c>
      <c r="E141" s="16">
        <v>1</v>
      </c>
      <c r="F141" s="17">
        <v>5543.68</v>
      </c>
      <c r="G141" s="17">
        <v>5745.3703999999998</v>
      </c>
      <c r="H141" s="17">
        <v>5956.8696</v>
      </c>
      <c r="I141" s="17">
        <f t="shared" si="19"/>
        <v>5748.6399999999994</v>
      </c>
      <c r="J141" s="18">
        <f t="shared" si="20"/>
        <v>206.61420352957327</v>
      </c>
      <c r="K141" s="32">
        <f t="shared" si="21"/>
        <v>3.5941405885491751</v>
      </c>
      <c r="L141" s="19">
        <f t="shared" si="22"/>
        <v>5748.6399999999994</v>
      </c>
      <c r="M141" s="20">
        <f t="shared" si="23"/>
        <v>5748.6399999999994</v>
      </c>
      <c r="N141" s="20">
        <f t="shared" si="24"/>
        <v>5748.64</v>
      </c>
      <c r="O141" s="20">
        <f t="shared" si="25"/>
        <v>5748.64</v>
      </c>
      <c r="P141" s="10"/>
      <c r="Q141" s="10"/>
      <c r="R141" s="10"/>
      <c r="S141" s="10"/>
      <c r="T141" s="10"/>
      <c r="U141" s="10"/>
      <c r="W141" s="7"/>
    </row>
    <row r="142" spans="1:23" ht="35.1" customHeight="1" x14ac:dyDescent="0.2">
      <c r="A142" s="34">
        <v>134</v>
      </c>
      <c r="B142" s="47" t="s">
        <v>165</v>
      </c>
      <c r="C142" s="49" t="s">
        <v>260</v>
      </c>
      <c r="D142" s="45" t="s">
        <v>131</v>
      </c>
      <c r="E142" s="16">
        <v>1</v>
      </c>
      <c r="F142" s="17">
        <v>7600.5999999999995</v>
      </c>
      <c r="G142" s="17">
        <v>7874.4289999999992</v>
      </c>
      <c r="H142" s="17">
        <v>8208.6723999999995</v>
      </c>
      <c r="I142" s="17">
        <f t="shared" si="19"/>
        <v>7894.567133333333</v>
      </c>
      <c r="J142" s="18">
        <f t="shared" si="20"/>
        <v>304.53599002589715</v>
      </c>
      <c r="K142" s="32">
        <f t="shared" si="21"/>
        <v>3.8575387970298065</v>
      </c>
      <c r="L142" s="19">
        <f t="shared" si="22"/>
        <v>7894.5671333333321</v>
      </c>
      <c r="M142" s="20">
        <f t="shared" si="23"/>
        <v>7894.5671333333321</v>
      </c>
      <c r="N142" s="20">
        <f t="shared" si="24"/>
        <v>7894.56</v>
      </c>
      <c r="O142" s="20">
        <f t="shared" si="25"/>
        <v>7894.56</v>
      </c>
      <c r="P142" s="10"/>
      <c r="Q142" s="10"/>
      <c r="R142" s="10"/>
      <c r="S142" s="10"/>
      <c r="T142" s="10"/>
      <c r="U142" s="10"/>
      <c r="W142" s="7"/>
    </row>
    <row r="143" spans="1:23" ht="35.1" customHeight="1" x14ac:dyDescent="0.2">
      <c r="A143" s="34">
        <v>135</v>
      </c>
      <c r="B143" s="47" t="s">
        <v>166</v>
      </c>
      <c r="C143" s="49" t="s">
        <v>260</v>
      </c>
      <c r="D143" s="45" t="s">
        <v>131</v>
      </c>
      <c r="E143" s="16">
        <v>1</v>
      </c>
      <c r="F143" s="17">
        <v>9590.42</v>
      </c>
      <c r="G143" s="17">
        <v>9925.2367999999988</v>
      </c>
      <c r="H143" s="17">
        <v>10366.645</v>
      </c>
      <c r="I143" s="17">
        <f t="shared" si="19"/>
        <v>9960.7672666666658</v>
      </c>
      <c r="J143" s="18">
        <f t="shared" si="20"/>
        <v>389.33035227479184</v>
      </c>
      <c r="K143" s="32">
        <f t="shared" si="21"/>
        <v>3.9086381786839977</v>
      </c>
      <c r="L143" s="19">
        <f t="shared" si="22"/>
        <v>9960.7672666666658</v>
      </c>
      <c r="M143" s="20">
        <f t="shared" si="23"/>
        <v>9960.7672666666658</v>
      </c>
      <c r="N143" s="20">
        <f t="shared" si="24"/>
        <v>9960.76</v>
      </c>
      <c r="O143" s="20">
        <f t="shared" si="25"/>
        <v>9960.76</v>
      </c>
      <c r="P143" s="10"/>
      <c r="Q143" s="10"/>
      <c r="R143" s="10"/>
      <c r="S143" s="10"/>
      <c r="T143" s="10"/>
      <c r="U143" s="10"/>
      <c r="W143" s="7"/>
    </row>
    <row r="144" spans="1:23" ht="35.1" customHeight="1" x14ac:dyDescent="0.2">
      <c r="A144" s="34">
        <v>136</v>
      </c>
      <c r="B144" s="47" t="s">
        <v>167</v>
      </c>
      <c r="C144" s="49" t="s">
        <v>260</v>
      </c>
      <c r="D144" s="45" t="s">
        <v>131</v>
      </c>
      <c r="E144" s="16">
        <v>1</v>
      </c>
      <c r="F144" s="17">
        <v>1456.68</v>
      </c>
      <c r="G144" s="17">
        <v>1537.8465999999999</v>
      </c>
      <c r="H144" s="17">
        <v>1589.0865999999999</v>
      </c>
      <c r="I144" s="17">
        <f t="shared" si="19"/>
        <v>1527.8710666666666</v>
      </c>
      <c r="J144" s="18">
        <f t="shared" si="20"/>
        <v>66.764589265967317</v>
      </c>
      <c r="K144" s="32">
        <f t="shared" si="21"/>
        <v>4.3697790162115329</v>
      </c>
      <c r="L144" s="19">
        <f t="shared" si="22"/>
        <v>1527.8710666666666</v>
      </c>
      <c r="M144" s="20">
        <f t="shared" si="23"/>
        <v>1527.8710666666666</v>
      </c>
      <c r="N144" s="20">
        <f t="shared" si="24"/>
        <v>1527.87</v>
      </c>
      <c r="O144" s="20">
        <f t="shared" si="25"/>
        <v>1527.87</v>
      </c>
      <c r="P144" s="10"/>
      <c r="Q144" s="10"/>
      <c r="R144" s="10"/>
      <c r="S144" s="10"/>
      <c r="T144" s="10"/>
      <c r="U144" s="10"/>
      <c r="W144" s="7"/>
    </row>
    <row r="145" spans="1:23" ht="35.1" customHeight="1" x14ac:dyDescent="0.2">
      <c r="A145" s="34">
        <v>137</v>
      </c>
      <c r="B145" s="47" t="s">
        <v>168</v>
      </c>
      <c r="C145" s="49" t="s">
        <v>260</v>
      </c>
      <c r="D145" s="45" t="s">
        <v>131</v>
      </c>
      <c r="E145" s="16">
        <v>1</v>
      </c>
      <c r="F145" s="17">
        <v>1900.76</v>
      </c>
      <c r="G145" s="17">
        <v>2007.6563999999998</v>
      </c>
      <c r="H145" s="17">
        <v>2075.4030000000002</v>
      </c>
      <c r="I145" s="17">
        <f t="shared" si="19"/>
        <v>1994.6064666666668</v>
      </c>
      <c r="J145" s="18">
        <f t="shared" si="20"/>
        <v>88.049815060869676</v>
      </c>
      <c r="K145" s="32">
        <f t="shared" si="21"/>
        <v>4.4143953472694886</v>
      </c>
      <c r="L145" s="19">
        <f t="shared" si="22"/>
        <v>1994.6064666666666</v>
      </c>
      <c r="M145" s="20">
        <f t="shared" si="23"/>
        <v>1994.6064666666666</v>
      </c>
      <c r="N145" s="20">
        <f t="shared" si="24"/>
        <v>1994.6</v>
      </c>
      <c r="O145" s="20">
        <f t="shared" si="25"/>
        <v>1994.6</v>
      </c>
      <c r="P145" s="10"/>
      <c r="Q145" s="10"/>
      <c r="R145" s="10"/>
      <c r="S145" s="10"/>
      <c r="T145" s="10"/>
      <c r="U145" s="10"/>
      <c r="W145" s="7"/>
    </row>
    <row r="146" spans="1:23" ht="35.1" customHeight="1" x14ac:dyDescent="0.2">
      <c r="A146" s="34">
        <v>138</v>
      </c>
      <c r="B146" s="47" t="s">
        <v>169</v>
      </c>
      <c r="C146" s="49" t="s">
        <v>259</v>
      </c>
      <c r="D146" s="45" t="s">
        <v>131</v>
      </c>
      <c r="E146" s="16">
        <v>1</v>
      </c>
      <c r="F146" s="17">
        <v>4278.54</v>
      </c>
      <c r="G146" s="17">
        <v>4394.8792000000003</v>
      </c>
      <c r="H146" s="17">
        <v>4637.4883999999993</v>
      </c>
      <c r="I146" s="17">
        <f t="shared" si="19"/>
        <v>4436.9691999999995</v>
      </c>
      <c r="J146" s="18">
        <f t="shared" si="20"/>
        <v>183.13837539041305</v>
      </c>
      <c r="K146" s="32">
        <f t="shared" si="21"/>
        <v>4.1275557060529762</v>
      </c>
      <c r="L146" s="19">
        <f t="shared" si="22"/>
        <v>4436.9691999999995</v>
      </c>
      <c r="M146" s="20">
        <f t="shared" si="23"/>
        <v>4436.9691999999995</v>
      </c>
      <c r="N146" s="20">
        <f t="shared" si="24"/>
        <v>4436.96</v>
      </c>
      <c r="O146" s="20">
        <f t="shared" si="25"/>
        <v>4436.96</v>
      </c>
      <c r="P146" s="10"/>
      <c r="Q146" s="10"/>
      <c r="R146" s="10"/>
      <c r="S146" s="10"/>
      <c r="T146" s="10"/>
      <c r="U146" s="10"/>
      <c r="W146" s="7"/>
    </row>
    <row r="147" spans="1:23" ht="35.1" customHeight="1" x14ac:dyDescent="0.2">
      <c r="A147" s="34">
        <v>139</v>
      </c>
      <c r="B147" s="47" t="s">
        <v>170</v>
      </c>
      <c r="C147" s="49" t="s">
        <v>260</v>
      </c>
      <c r="D147" s="45" t="s">
        <v>131</v>
      </c>
      <c r="E147" s="16">
        <v>1</v>
      </c>
      <c r="F147" s="17">
        <v>2799.9</v>
      </c>
      <c r="G147" s="17">
        <v>2967.0156000000002</v>
      </c>
      <c r="H147" s="17">
        <v>3075.8395999999998</v>
      </c>
      <c r="I147" s="17">
        <f t="shared" si="19"/>
        <v>2947.5850666666665</v>
      </c>
      <c r="J147" s="18">
        <f t="shared" si="20"/>
        <v>138.992175791493</v>
      </c>
      <c r="K147" s="32">
        <f t="shared" si="21"/>
        <v>4.7154593556370195</v>
      </c>
      <c r="L147" s="19">
        <f t="shared" si="22"/>
        <v>2947.5850666666665</v>
      </c>
      <c r="M147" s="20">
        <f t="shared" si="23"/>
        <v>2947.5850666666665</v>
      </c>
      <c r="N147" s="20">
        <f t="shared" si="24"/>
        <v>2947.58</v>
      </c>
      <c r="O147" s="20">
        <f t="shared" si="25"/>
        <v>2947.58</v>
      </c>
      <c r="P147" s="10"/>
      <c r="Q147" s="10"/>
      <c r="R147" s="10"/>
      <c r="S147" s="10"/>
      <c r="T147" s="10"/>
      <c r="U147" s="10"/>
      <c r="W147" s="7"/>
    </row>
    <row r="148" spans="1:23" ht="35.1" customHeight="1" x14ac:dyDescent="0.2">
      <c r="A148" s="34">
        <v>140</v>
      </c>
      <c r="B148" s="47" t="s">
        <v>171</v>
      </c>
      <c r="C148" s="49" t="s">
        <v>260</v>
      </c>
      <c r="D148" s="45" t="s">
        <v>131</v>
      </c>
      <c r="E148" s="16">
        <v>1</v>
      </c>
      <c r="F148" s="17">
        <v>611.22</v>
      </c>
      <c r="G148" s="17">
        <v>640.74400000000003</v>
      </c>
      <c r="H148" s="17">
        <v>671.74419999999998</v>
      </c>
      <c r="I148" s="17">
        <f t="shared" si="19"/>
        <v>641.23606666666672</v>
      </c>
      <c r="J148" s="18">
        <f t="shared" si="20"/>
        <v>30.265100257777632</v>
      </c>
      <c r="K148" s="32">
        <f t="shared" si="21"/>
        <v>4.7198062977187965</v>
      </c>
      <c r="L148" s="19">
        <f t="shared" si="22"/>
        <v>641.2360666666666</v>
      </c>
      <c r="M148" s="20">
        <f t="shared" si="23"/>
        <v>641.2360666666666</v>
      </c>
      <c r="N148" s="20">
        <f t="shared" si="24"/>
        <v>641.23</v>
      </c>
      <c r="O148" s="20">
        <f t="shared" si="25"/>
        <v>641.23</v>
      </c>
      <c r="P148" s="10"/>
      <c r="Q148" s="10"/>
      <c r="R148" s="10"/>
      <c r="S148" s="10"/>
      <c r="T148" s="10"/>
      <c r="U148" s="10"/>
      <c r="W148" s="7"/>
    </row>
    <row r="149" spans="1:23" ht="35.1" customHeight="1" x14ac:dyDescent="0.2">
      <c r="A149" s="34">
        <v>141</v>
      </c>
      <c r="B149" s="47" t="s">
        <v>172</v>
      </c>
      <c r="C149" s="49" t="s">
        <v>260</v>
      </c>
      <c r="D149" s="45" t="s">
        <v>131</v>
      </c>
      <c r="E149" s="16">
        <v>1</v>
      </c>
      <c r="F149" s="17">
        <v>768.6</v>
      </c>
      <c r="G149" s="17">
        <v>789.16920000000005</v>
      </c>
      <c r="H149" s="17">
        <v>838.65239999999994</v>
      </c>
      <c r="I149" s="17">
        <f t="shared" si="19"/>
        <v>798.80720000000008</v>
      </c>
      <c r="J149" s="18">
        <f t="shared" si="20"/>
        <v>36.006985009022856</v>
      </c>
      <c r="K149" s="32">
        <f t="shared" si="21"/>
        <v>4.5075939487053764</v>
      </c>
      <c r="L149" s="19">
        <f t="shared" si="22"/>
        <v>798.80719999999997</v>
      </c>
      <c r="M149" s="20">
        <f t="shared" si="23"/>
        <v>798.80719999999997</v>
      </c>
      <c r="N149" s="20">
        <f t="shared" si="24"/>
        <v>798.8</v>
      </c>
      <c r="O149" s="20">
        <f t="shared" si="25"/>
        <v>798.8</v>
      </c>
      <c r="P149" s="10"/>
      <c r="Q149" s="10"/>
      <c r="R149" s="10"/>
      <c r="S149" s="10"/>
      <c r="T149" s="10"/>
      <c r="U149" s="10"/>
      <c r="W149" s="7"/>
    </row>
    <row r="150" spans="1:23" ht="35.1" customHeight="1" x14ac:dyDescent="0.2">
      <c r="A150" s="34">
        <v>142</v>
      </c>
      <c r="B150" s="47" t="s">
        <v>173</v>
      </c>
      <c r="C150" s="49" t="s">
        <v>260</v>
      </c>
      <c r="D150" s="45" t="s">
        <v>131</v>
      </c>
      <c r="E150" s="16">
        <v>1</v>
      </c>
      <c r="F150" s="17">
        <v>1838.54</v>
      </c>
      <c r="G150" s="17">
        <v>1939.0436000000002</v>
      </c>
      <c r="H150" s="17">
        <v>2012.2436</v>
      </c>
      <c r="I150" s="17">
        <f t="shared" si="19"/>
        <v>1929.9423999999999</v>
      </c>
      <c r="J150" s="18">
        <f t="shared" si="20"/>
        <v>87.208709681545031</v>
      </c>
      <c r="K150" s="32">
        <f t="shared" si="21"/>
        <v>4.5187208530961875</v>
      </c>
      <c r="L150" s="19">
        <f t="shared" si="22"/>
        <v>1929.9423999999999</v>
      </c>
      <c r="M150" s="20">
        <f t="shared" si="23"/>
        <v>1929.9423999999999</v>
      </c>
      <c r="N150" s="20">
        <f t="shared" si="24"/>
        <v>1929.94</v>
      </c>
      <c r="O150" s="20">
        <f t="shared" si="25"/>
        <v>1929.94</v>
      </c>
      <c r="P150" s="10"/>
      <c r="Q150" s="10"/>
      <c r="R150" s="10"/>
      <c r="S150" s="10"/>
      <c r="T150" s="10"/>
      <c r="U150" s="10"/>
      <c r="W150" s="7"/>
    </row>
    <row r="151" spans="1:23" ht="35.1" customHeight="1" x14ac:dyDescent="0.2">
      <c r="A151" s="34">
        <v>143</v>
      </c>
      <c r="B151" s="47" t="s">
        <v>174</v>
      </c>
      <c r="C151" s="49" t="s">
        <v>259</v>
      </c>
      <c r="D151" s="45" t="s">
        <v>131</v>
      </c>
      <c r="E151" s="16">
        <v>1</v>
      </c>
      <c r="F151" s="17">
        <v>580.72</v>
      </c>
      <c r="G151" s="17">
        <v>615.44119999999998</v>
      </c>
      <c r="H151" s="17">
        <v>638.24299999999994</v>
      </c>
      <c r="I151" s="17">
        <f t="shared" si="19"/>
        <v>611.46806666666669</v>
      </c>
      <c r="J151" s="18">
        <f t="shared" si="20"/>
        <v>28.966588056126508</v>
      </c>
      <c r="K151" s="32">
        <f t="shared" si="21"/>
        <v>4.7372200831408655</v>
      </c>
      <c r="L151" s="19">
        <f t="shared" si="22"/>
        <v>611.46806666666657</v>
      </c>
      <c r="M151" s="20">
        <f t="shared" si="23"/>
        <v>611.46806666666657</v>
      </c>
      <c r="N151" s="20">
        <f t="shared" si="24"/>
        <v>611.46</v>
      </c>
      <c r="O151" s="20">
        <f t="shared" si="25"/>
        <v>611.46</v>
      </c>
      <c r="P151" s="10"/>
      <c r="Q151" s="10"/>
      <c r="R151" s="10"/>
      <c r="S151" s="10"/>
      <c r="T151" s="10"/>
      <c r="U151" s="10"/>
      <c r="W151" s="7"/>
    </row>
    <row r="152" spans="1:23" ht="35.1" customHeight="1" x14ac:dyDescent="0.2">
      <c r="A152" s="34">
        <v>144</v>
      </c>
      <c r="B152" s="47" t="s">
        <v>175</v>
      </c>
      <c r="C152" s="49" t="s">
        <v>259</v>
      </c>
      <c r="D152" s="45" t="s">
        <v>131</v>
      </c>
      <c r="E152" s="16">
        <v>1</v>
      </c>
      <c r="F152" s="17">
        <v>9645.32</v>
      </c>
      <c r="G152" s="17">
        <v>9993.1785999999993</v>
      </c>
      <c r="H152" s="17">
        <v>10638.8758</v>
      </c>
      <c r="I152" s="17">
        <f t="shared" si="19"/>
        <v>10092.458133333334</v>
      </c>
      <c r="J152" s="18">
        <f t="shared" si="20"/>
        <v>504.16326842856512</v>
      </c>
      <c r="K152" s="32">
        <f t="shared" si="21"/>
        <v>4.9954457255900477</v>
      </c>
      <c r="L152" s="19">
        <f t="shared" si="22"/>
        <v>10092.458133333334</v>
      </c>
      <c r="M152" s="20">
        <f t="shared" si="23"/>
        <v>10092.458133333334</v>
      </c>
      <c r="N152" s="20">
        <f t="shared" si="24"/>
        <v>10092.450000000001</v>
      </c>
      <c r="O152" s="20">
        <f t="shared" si="25"/>
        <v>10092.450000000001</v>
      </c>
      <c r="P152" s="10"/>
      <c r="Q152" s="10"/>
      <c r="R152" s="10"/>
      <c r="S152" s="10"/>
      <c r="T152" s="10"/>
      <c r="U152" s="10"/>
      <c r="W152" s="7"/>
    </row>
    <row r="153" spans="1:23" ht="35.1" customHeight="1" x14ac:dyDescent="0.2">
      <c r="A153" s="34">
        <v>145</v>
      </c>
      <c r="B153" s="47" t="s">
        <v>176</v>
      </c>
      <c r="C153" s="49" t="s">
        <v>259</v>
      </c>
      <c r="D153" s="45" t="s">
        <v>131</v>
      </c>
      <c r="E153" s="16">
        <v>1</v>
      </c>
      <c r="F153" s="17">
        <v>4185.82</v>
      </c>
      <c r="G153" s="17">
        <v>4371.1868000000004</v>
      </c>
      <c r="H153" s="17">
        <v>4500.0432000000001</v>
      </c>
      <c r="I153" s="17">
        <f t="shared" si="19"/>
        <v>4352.3499999999995</v>
      </c>
      <c r="J153" s="18">
        <f t="shared" si="20"/>
        <v>157.95623960527823</v>
      </c>
      <c r="K153" s="32">
        <f t="shared" si="21"/>
        <v>3.6292173103100218</v>
      </c>
      <c r="L153" s="19">
        <f t="shared" si="22"/>
        <v>4352.3499999999995</v>
      </c>
      <c r="M153" s="20">
        <f t="shared" si="23"/>
        <v>4352.3499999999995</v>
      </c>
      <c r="N153" s="20">
        <f t="shared" si="24"/>
        <v>4352.3500000000004</v>
      </c>
      <c r="O153" s="20">
        <f t="shared" si="25"/>
        <v>4352.3500000000004</v>
      </c>
      <c r="P153" s="10"/>
      <c r="Q153" s="10"/>
      <c r="R153" s="10"/>
      <c r="S153" s="10"/>
      <c r="T153" s="10"/>
      <c r="U153" s="10"/>
      <c r="W153" s="7"/>
    </row>
    <row r="154" spans="1:23" ht="35.1" customHeight="1" x14ac:dyDescent="0.2">
      <c r="A154" s="34">
        <v>146</v>
      </c>
      <c r="B154" s="47" t="s">
        <v>177</v>
      </c>
      <c r="C154" s="49" t="s">
        <v>259</v>
      </c>
      <c r="D154" s="45" t="s">
        <v>131</v>
      </c>
      <c r="E154" s="16">
        <v>1</v>
      </c>
      <c r="F154" s="17">
        <v>3042.68</v>
      </c>
      <c r="G154" s="17">
        <v>3132.6916000000001</v>
      </c>
      <c r="H154" s="17">
        <v>3281.1533999999997</v>
      </c>
      <c r="I154" s="17">
        <f t="shared" si="19"/>
        <v>3152.1749999999997</v>
      </c>
      <c r="J154" s="18">
        <f t="shared" si="20"/>
        <v>120.42463528514411</v>
      </c>
      <c r="K154" s="32">
        <f t="shared" si="21"/>
        <v>3.8203664227127025</v>
      </c>
      <c r="L154" s="19">
        <f t="shared" si="22"/>
        <v>3152.1749999999997</v>
      </c>
      <c r="M154" s="20">
        <f t="shared" si="23"/>
        <v>3152.1749999999997</v>
      </c>
      <c r="N154" s="20">
        <f t="shared" si="24"/>
        <v>3152.17</v>
      </c>
      <c r="O154" s="20">
        <f t="shared" si="25"/>
        <v>3152.17</v>
      </c>
      <c r="P154" s="10"/>
      <c r="Q154" s="10"/>
      <c r="R154" s="10"/>
      <c r="S154" s="10"/>
      <c r="T154" s="10"/>
      <c r="U154" s="10"/>
      <c r="W154" s="7"/>
    </row>
    <row r="155" spans="1:23" ht="35.1" customHeight="1" x14ac:dyDescent="0.2">
      <c r="A155" s="34">
        <v>147</v>
      </c>
      <c r="B155" s="47" t="s">
        <v>178</v>
      </c>
      <c r="C155" s="49" t="s">
        <v>260</v>
      </c>
      <c r="D155" s="45" t="s">
        <v>131</v>
      </c>
      <c r="E155" s="16">
        <v>1</v>
      </c>
      <c r="F155" s="17">
        <v>6750.26</v>
      </c>
      <c r="G155" s="17">
        <v>7031.2503999999999</v>
      </c>
      <c r="H155" s="17">
        <v>7315.6323999999995</v>
      </c>
      <c r="I155" s="17">
        <f t="shared" si="19"/>
        <v>7032.3809333333329</v>
      </c>
      <c r="J155" s="18">
        <f t="shared" si="20"/>
        <v>282.68789547777442</v>
      </c>
      <c r="K155" s="32">
        <f t="shared" si="21"/>
        <v>4.0198035083372678</v>
      </c>
      <c r="L155" s="19">
        <f t="shared" si="22"/>
        <v>7032.380933333332</v>
      </c>
      <c r="M155" s="20">
        <f t="shared" si="23"/>
        <v>7032.380933333332</v>
      </c>
      <c r="N155" s="20">
        <f t="shared" si="24"/>
        <v>7032.38</v>
      </c>
      <c r="O155" s="20">
        <f t="shared" si="25"/>
        <v>7032.38</v>
      </c>
      <c r="P155" s="10"/>
      <c r="Q155" s="10"/>
      <c r="R155" s="10"/>
      <c r="S155" s="10"/>
      <c r="T155" s="10"/>
      <c r="U155" s="10"/>
      <c r="W155" s="7"/>
    </row>
    <row r="156" spans="1:23" ht="35.1" customHeight="1" x14ac:dyDescent="0.2">
      <c r="A156" s="34">
        <v>148</v>
      </c>
      <c r="B156" s="47" t="s">
        <v>179</v>
      </c>
      <c r="C156" s="49" t="s">
        <v>260</v>
      </c>
      <c r="D156" s="45" t="s">
        <v>131</v>
      </c>
      <c r="E156" s="16">
        <v>1</v>
      </c>
      <c r="F156" s="17">
        <v>8308.2000000000007</v>
      </c>
      <c r="G156" s="17">
        <v>8577.3808000000008</v>
      </c>
      <c r="H156" s="17">
        <v>8922.2381999999998</v>
      </c>
      <c r="I156" s="17">
        <f t="shared" si="19"/>
        <v>8602.606333333335</v>
      </c>
      <c r="J156" s="18">
        <f t="shared" si="20"/>
        <v>307.79534339195749</v>
      </c>
      <c r="K156" s="32">
        <f t="shared" si="21"/>
        <v>3.5779312857699139</v>
      </c>
      <c r="L156" s="19">
        <f t="shared" si="22"/>
        <v>8602.6063333333332</v>
      </c>
      <c r="M156" s="20">
        <f t="shared" si="23"/>
        <v>8602.6063333333332</v>
      </c>
      <c r="N156" s="20">
        <f t="shared" si="24"/>
        <v>8602.6</v>
      </c>
      <c r="O156" s="20">
        <f t="shared" si="25"/>
        <v>8602.6</v>
      </c>
      <c r="P156" s="10"/>
      <c r="Q156" s="10"/>
      <c r="R156" s="10"/>
      <c r="S156" s="10"/>
      <c r="T156" s="10"/>
      <c r="U156" s="10"/>
      <c r="W156" s="7"/>
    </row>
    <row r="157" spans="1:23" ht="35.1" customHeight="1" x14ac:dyDescent="0.2">
      <c r="A157" s="34">
        <v>149</v>
      </c>
      <c r="B157" s="47" t="s">
        <v>180</v>
      </c>
      <c r="C157" s="49" t="s">
        <v>260</v>
      </c>
      <c r="D157" s="45" t="s">
        <v>131</v>
      </c>
      <c r="E157" s="16">
        <v>1</v>
      </c>
      <c r="F157" s="17">
        <v>11336.24</v>
      </c>
      <c r="G157" s="17">
        <v>11864.805</v>
      </c>
      <c r="H157" s="17">
        <v>12306.298599999998</v>
      </c>
      <c r="I157" s="17">
        <f t="shared" si="19"/>
        <v>11835.781199999998</v>
      </c>
      <c r="J157" s="18">
        <f t="shared" si="20"/>
        <v>485.68014946394436</v>
      </c>
      <c r="K157" s="32">
        <f t="shared" si="21"/>
        <v>4.1034904351218024</v>
      </c>
      <c r="L157" s="19">
        <f t="shared" si="22"/>
        <v>11835.781199999998</v>
      </c>
      <c r="M157" s="20">
        <f t="shared" si="23"/>
        <v>11835.781199999998</v>
      </c>
      <c r="N157" s="20">
        <f t="shared" si="24"/>
        <v>11835.78</v>
      </c>
      <c r="O157" s="20">
        <f t="shared" si="25"/>
        <v>11835.78</v>
      </c>
      <c r="P157" s="10"/>
      <c r="Q157" s="10"/>
      <c r="R157" s="10"/>
      <c r="S157" s="10"/>
      <c r="T157" s="10"/>
      <c r="U157" s="10"/>
      <c r="W157" s="7"/>
    </row>
    <row r="158" spans="1:23" ht="35.1" customHeight="1" x14ac:dyDescent="0.2">
      <c r="A158" s="34">
        <v>150</v>
      </c>
      <c r="B158" s="47" t="s">
        <v>181</v>
      </c>
      <c r="C158" s="49" t="s">
        <v>260</v>
      </c>
      <c r="D158" s="45" t="s">
        <v>131</v>
      </c>
      <c r="E158" s="16">
        <v>1</v>
      </c>
      <c r="F158" s="17">
        <v>13672.539999999999</v>
      </c>
      <c r="G158" s="17">
        <v>14176.034000000001</v>
      </c>
      <c r="H158" s="17">
        <v>14819.071600000001</v>
      </c>
      <c r="I158" s="17">
        <f t="shared" si="19"/>
        <v>14222.548533333334</v>
      </c>
      <c r="J158" s="18">
        <f t="shared" si="20"/>
        <v>574.67937043890356</v>
      </c>
      <c r="K158" s="32">
        <f t="shared" si="21"/>
        <v>4.0406216163863293</v>
      </c>
      <c r="L158" s="19">
        <f t="shared" si="22"/>
        <v>14222.548533333334</v>
      </c>
      <c r="M158" s="20">
        <f t="shared" si="23"/>
        <v>14222.548533333334</v>
      </c>
      <c r="N158" s="20">
        <f t="shared" si="24"/>
        <v>14222.54</v>
      </c>
      <c r="O158" s="20">
        <f t="shared" si="25"/>
        <v>14222.54</v>
      </c>
      <c r="P158" s="10"/>
      <c r="Q158" s="10"/>
      <c r="R158" s="10"/>
      <c r="S158" s="10"/>
      <c r="T158" s="10"/>
      <c r="U158" s="10"/>
      <c r="W158" s="7"/>
    </row>
    <row r="159" spans="1:23" ht="35.1" customHeight="1" x14ac:dyDescent="0.2">
      <c r="A159" s="34">
        <v>151</v>
      </c>
      <c r="B159" s="47" t="s">
        <v>182</v>
      </c>
      <c r="C159" s="49" t="s">
        <v>259</v>
      </c>
      <c r="D159" s="45" t="s">
        <v>131</v>
      </c>
      <c r="E159" s="16">
        <v>1</v>
      </c>
      <c r="F159" s="17">
        <v>1117.52</v>
      </c>
      <c r="G159" s="17">
        <v>1152.4974</v>
      </c>
      <c r="H159" s="17">
        <v>1206.0676000000001</v>
      </c>
      <c r="I159" s="17">
        <f t="shared" si="19"/>
        <v>1158.6949999999999</v>
      </c>
      <c r="J159" s="18">
        <f t="shared" si="20"/>
        <v>44.597948952390233</v>
      </c>
      <c r="K159" s="32">
        <f t="shared" si="21"/>
        <v>3.848980875242427</v>
      </c>
      <c r="L159" s="19">
        <f t="shared" si="22"/>
        <v>1158.6949999999999</v>
      </c>
      <c r="M159" s="20">
        <f t="shared" si="23"/>
        <v>1158.6949999999999</v>
      </c>
      <c r="N159" s="20">
        <f t="shared" si="24"/>
        <v>1158.69</v>
      </c>
      <c r="O159" s="20">
        <f t="shared" si="25"/>
        <v>1158.69</v>
      </c>
      <c r="P159" s="10"/>
      <c r="Q159" s="10"/>
      <c r="R159" s="10"/>
      <c r="S159" s="10"/>
      <c r="T159" s="10"/>
      <c r="U159" s="10"/>
      <c r="W159" s="7"/>
    </row>
    <row r="160" spans="1:23" ht="35.1" customHeight="1" x14ac:dyDescent="0.2">
      <c r="A160" s="34">
        <v>152</v>
      </c>
      <c r="B160" s="47" t="s">
        <v>183</v>
      </c>
      <c r="C160" s="49" t="s">
        <v>259</v>
      </c>
      <c r="D160" s="45" t="s">
        <v>131</v>
      </c>
      <c r="E160" s="16">
        <v>1</v>
      </c>
      <c r="F160" s="17">
        <v>1565.26</v>
      </c>
      <c r="G160" s="17">
        <v>1621.502</v>
      </c>
      <c r="H160" s="17">
        <v>1693.2258000000002</v>
      </c>
      <c r="I160" s="17">
        <f t="shared" si="19"/>
        <v>1626.6625999999999</v>
      </c>
      <c r="J160" s="18">
        <f t="shared" si="20"/>
        <v>64.138797437120786</v>
      </c>
      <c r="K160" s="32">
        <f t="shared" si="21"/>
        <v>3.9429687162611837</v>
      </c>
      <c r="L160" s="19">
        <f t="shared" si="22"/>
        <v>1626.6625999999999</v>
      </c>
      <c r="M160" s="20">
        <f t="shared" si="23"/>
        <v>1626.6625999999999</v>
      </c>
      <c r="N160" s="20">
        <f t="shared" si="24"/>
        <v>1626.66</v>
      </c>
      <c r="O160" s="20">
        <f t="shared" si="25"/>
        <v>1626.66</v>
      </c>
      <c r="P160" s="10"/>
      <c r="Q160" s="10"/>
      <c r="R160" s="10"/>
      <c r="S160" s="10"/>
      <c r="T160" s="10"/>
      <c r="U160" s="10"/>
      <c r="W160" s="7"/>
    </row>
    <row r="161" spans="1:23" ht="35.1" customHeight="1" x14ac:dyDescent="0.2">
      <c r="A161" s="34">
        <v>153</v>
      </c>
      <c r="B161" s="47" t="s">
        <v>184</v>
      </c>
      <c r="C161" s="49" t="s">
        <v>259</v>
      </c>
      <c r="D161" s="45" t="s">
        <v>131</v>
      </c>
      <c r="E161" s="16">
        <v>1</v>
      </c>
      <c r="F161" s="17">
        <v>2625.44</v>
      </c>
      <c r="G161" s="17">
        <v>2729.2619999999997</v>
      </c>
      <c r="H161" s="17">
        <v>2834.9506000000001</v>
      </c>
      <c r="I161" s="17">
        <f t="shared" si="19"/>
        <v>2729.8842</v>
      </c>
      <c r="J161" s="18">
        <f t="shared" si="20"/>
        <v>104.75668583780229</v>
      </c>
      <c r="K161" s="32">
        <f t="shared" si="21"/>
        <v>3.8374040128809233</v>
      </c>
      <c r="L161" s="19">
        <f t="shared" si="22"/>
        <v>2729.8841999999995</v>
      </c>
      <c r="M161" s="20">
        <f t="shared" si="23"/>
        <v>2729.8841999999995</v>
      </c>
      <c r="N161" s="20">
        <f t="shared" si="24"/>
        <v>2729.88</v>
      </c>
      <c r="O161" s="20">
        <f t="shared" si="25"/>
        <v>2729.88</v>
      </c>
      <c r="P161" s="10"/>
      <c r="Q161" s="10"/>
      <c r="R161" s="10"/>
      <c r="S161" s="10"/>
      <c r="T161" s="10"/>
      <c r="U161" s="10"/>
      <c r="W161" s="7"/>
    </row>
    <row r="162" spans="1:23" ht="35.1" customHeight="1" x14ac:dyDescent="0.2">
      <c r="A162" s="34">
        <v>154</v>
      </c>
      <c r="B162" s="47" t="s">
        <v>185</v>
      </c>
      <c r="C162" s="49" t="s">
        <v>28</v>
      </c>
      <c r="D162" s="45" t="s">
        <v>131</v>
      </c>
      <c r="E162" s="16">
        <v>1</v>
      </c>
      <c r="F162" s="17">
        <v>86.62</v>
      </c>
      <c r="G162" s="17">
        <v>91.073000000000008</v>
      </c>
      <c r="H162" s="17">
        <v>94.135199999999998</v>
      </c>
      <c r="I162" s="17">
        <f t="shared" si="19"/>
        <v>90.609400000000008</v>
      </c>
      <c r="J162" s="18">
        <f t="shared" si="20"/>
        <v>3.7789881555781539</v>
      </c>
      <c r="K162" s="32">
        <f t="shared" si="21"/>
        <v>4.1706358894089943</v>
      </c>
      <c r="L162" s="19">
        <f t="shared" si="22"/>
        <v>90.609400000000008</v>
      </c>
      <c r="M162" s="20">
        <f t="shared" si="23"/>
        <v>90.609400000000008</v>
      </c>
      <c r="N162" s="20">
        <f t="shared" si="24"/>
        <v>90.6</v>
      </c>
      <c r="O162" s="20">
        <f t="shared" si="25"/>
        <v>90.6</v>
      </c>
      <c r="P162" s="10"/>
      <c r="Q162" s="10"/>
      <c r="R162" s="10"/>
      <c r="S162" s="10"/>
      <c r="T162" s="10"/>
      <c r="U162" s="10"/>
      <c r="W162" s="7"/>
    </row>
    <row r="163" spans="1:23" ht="35.1" customHeight="1" x14ac:dyDescent="0.2">
      <c r="A163" s="34">
        <v>155</v>
      </c>
      <c r="B163" s="47" t="s">
        <v>186</v>
      </c>
      <c r="C163" s="49" t="s">
        <v>28</v>
      </c>
      <c r="D163" s="45" t="s">
        <v>131</v>
      </c>
      <c r="E163" s="16">
        <v>1</v>
      </c>
      <c r="F163" s="17">
        <v>114.67999999999999</v>
      </c>
      <c r="G163" s="17">
        <v>120.25539999999999</v>
      </c>
      <c r="H163" s="17">
        <v>124.3058</v>
      </c>
      <c r="I163" s="17">
        <f t="shared" si="19"/>
        <v>119.74706666666667</v>
      </c>
      <c r="J163" s="18">
        <f t="shared" si="20"/>
        <v>4.8329916711425636</v>
      </c>
      <c r="K163" s="32">
        <f t="shared" si="21"/>
        <v>4.0360000505030298</v>
      </c>
      <c r="L163" s="19">
        <f t="shared" si="22"/>
        <v>119.74706666666665</v>
      </c>
      <c r="M163" s="20">
        <f t="shared" si="23"/>
        <v>119.74706666666665</v>
      </c>
      <c r="N163" s="20">
        <f t="shared" si="24"/>
        <v>119.74</v>
      </c>
      <c r="O163" s="20">
        <f t="shared" si="25"/>
        <v>119.74</v>
      </c>
      <c r="P163" s="10"/>
      <c r="Q163" s="10"/>
      <c r="R163" s="10"/>
      <c r="S163" s="10"/>
      <c r="T163" s="10"/>
      <c r="U163" s="10"/>
      <c r="W163" s="7"/>
    </row>
    <row r="164" spans="1:23" ht="35.1" customHeight="1" x14ac:dyDescent="0.2">
      <c r="A164" s="34">
        <v>156</v>
      </c>
      <c r="B164" s="47" t="s">
        <v>187</v>
      </c>
      <c r="C164" s="49" t="s">
        <v>28</v>
      </c>
      <c r="D164" s="45" t="s">
        <v>131</v>
      </c>
      <c r="E164" s="16">
        <v>1</v>
      </c>
      <c r="F164" s="17">
        <v>154.94</v>
      </c>
      <c r="G164" s="17">
        <v>163.46780000000001</v>
      </c>
      <c r="H164" s="17">
        <v>168.46979999999999</v>
      </c>
      <c r="I164" s="17">
        <f t="shared" si="19"/>
        <v>162.29253333333335</v>
      </c>
      <c r="J164" s="18">
        <f t="shared" si="20"/>
        <v>6.8410387232739236</v>
      </c>
      <c r="K164" s="32">
        <f t="shared" si="21"/>
        <v>4.2152516710199377</v>
      </c>
      <c r="L164" s="19">
        <f t="shared" si="22"/>
        <v>162.29253333333332</v>
      </c>
      <c r="M164" s="20">
        <f t="shared" si="23"/>
        <v>162.29253333333332</v>
      </c>
      <c r="N164" s="20">
        <f t="shared" si="24"/>
        <v>162.29</v>
      </c>
      <c r="O164" s="20">
        <f t="shared" si="25"/>
        <v>162.29</v>
      </c>
      <c r="P164" s="10"/>
      <c r="Q164" s="10"/>
      <c r="R164" s="10"/>
      <c r="S164" s="10"/>
      <c r="T164" s="10"/>
      <c r="U164" s="10"/>
      <c r="W164" s="7"/>
    </row>
    <row r="165" spans="1:23" ht="35.1" customHeight="1" x14ac:dyDescent="0.2">
      <c r="A165" s="34">
        <v>157</v>
      </c>
      <c r="B165" s="47" t="s">
        <v>188</v>
      </c>
      <c r="C165" s="49" t="s">
        <v>28</v>
      </c>
      <c r="D165" s="45" t="s">
        <v>131</v>
      </c>
      <c r="E165" s="16">
        <v>1</v>
      </c>
      <c r="F165" s="17">
        <v>211.06</v>
      </c>
      <c r="G165" s="17">
        <v>218.7826</v>
      </c>
      <c r="H165" s="17">
        <v>227.68859999999998</v>
      </c>
      <c r="I165" s="17">
        <f t="shared" si="19"/>
        <v>219.17706666666666</v>
      </c>
      <c r="J165" s="18">
        <f t="shared" si="20"/>
        <v>8.3213152478038683</v>
      </c>
      <c r="K165" s="32">
        <f t="shared" si="21"/>
        <v>3.7966176728057319</v>
      </c>
      <c r="L165" s="19">
        <f t="shared" si="22"/>
        <v>219.17706666666666</v>
      </c>
      <c r="M165" s="20">
        <f t="shared" si="23"/>
        <v>219.17706666666666</v>
      </c>
      <c r="N165" s="20">
        <f t="shared" si="24"/>
        <v>219.17</v>
      </c>
      <c r="O165" s="20">
        <f t="shared" si="25"/>
        <v>219.17</v>
      </c>
      <c r="P165" s="10"/>
      <c r="Q165" s="10"/>
      <c r="R165" s="10"/>
      <c r="S165" s="10"/>
      <c r="T165" s="10"/>
      <c r="U165" s="10"/>
      <c r="W165" s="7"/>
    </row>
    <row r="166" spans="1:23" ht="35.1" customHeight="1" x14ac:dyDescent="0.2">
      <c r="A166" s="34">
        <v>158</v>
      </c>
      <c r="B166" s="47" t="s">
        <v>189</v>
      </c>
      <c r="C166" s="49" t="s">
        <v>28</v>
      </c>
      <c r="D166" s="45" t="s">
        <v>131</v>
      </c>
      <c r="E166" s="16">
        <v>1</v>
      </c>
      <c r="F166" s="17">
        <v>284.26</v>
      </c>
      <c r="G166" s="17">
        <v>296.99680000000001</v>
      </c>
      <c r="H166" s="17">
        <v>306.464</v>
      </c>
      <c r="I166" s="17">
        <f t="shared" si="19"/>
        <v>295.90693333333337</v>
      </c>
      <c r="J166" s="18">
        <f t="shared" si="20"/>
        <v>11.142049228635342</v>
      </c>
      <c r="K166" s="32">
        <f t="shared" si="21"/>
        <v>3.7653897132866576</v>
      </c>
      <c r="L166" s="19">
        <f t="shared" si="22"/>
        <v>295.90693333333331</v>
      </c>
      <c r="M166" s="20">
        <f t="shared" si="23"/>
        <v>295.90693333333331</v>
      </c>
      <c r="N166" s="20">
        <f t="shared" si="24"/>
        <v>295.89999999999998</v>
      </c>
      <c r="O166" s="20">
        <f t="shared" si="25"/>
        <v>295.89999999999998</v>
      </c>
      <c r="P166" s="10"/>
      <c r="Q166" s="10"/>
      <c r="R166" s="10"/>
      <c r="S166" s="10"/>
      <c r="T166" s="10"/>
      <c r="U166" s="10"/>
      <c r="W166" s="7"/>
    </row>
    <row r="167" spans="1:23" ht="35.1" customHeight="1" x14ac:dyDescent="0.2">
      <c r="A167" s="34">
        <v>159</v>
      </c>
      <c r="B167" s="47" t="s">
        <v>190</v>
      </c>
      <c r="C167" s="49" t="s">
        <v>28</v>
      </c>
      <c r="D167" s="45" t="s">
        <v>131</v>
      </c>
      <c r="E167" s="16">
        <v>1</v>
      </c>
      <c r="F167" s="17">
        <v>838.14</v>
      </c>
      <c r="G167" s="17">
        <v>867.18819999999994</v>
      </c>
      <c r="H167" s="17">
        <v>906.49659999999994</v>
      </c>
      <c r="I167" s="17">
        <f t="shared" si="19"/>
        <v>870.60826666666662</v>
      </c>
      <c r="J167" s="18">
        <f t="shared" si="20"/>
        <v>34.306396384542225</v>
      </c>
      <c r="K167" s="32">
        <f t="shared" si="21"/>
        <v>3.9405089175057486</v>
      </c>
      <c r="L167" s="19">
        <f t="shared" si="22"/>
        <v>870.60826666666662</v>
      </c>
      <c r="M167" s="20">
        <f t="shared" si="23"/>
        <v>870.60826666666662</v>
      </c>
      <c r="N167" s="20">
        <f t="shared" si="24"/>
        <v>870.6</v>
      </c>
      <c r="O167" s="20">
        <f t="shared" si="25"/>
        <v>870.6</v>
      </c>
      <c r="P167" s="10"/>
      <c r="Q167" s="10"/>
      <c r="R167" s="10"/>
      <c r="S167" s="10"/>
      <c r="T167" s="10"/>
      <c r="U167" s="10"/>
      <c r="W167" s="7"/>
    </row>
    <row r="168" spans="1:23" ht="35.1" customHeight="1" x14ac:dyDescent="0.2">
      <c r="A168" s="34">
        <v>160</v>
      </c>
      <c r="B168" s="47" t="s">
        <v>191</v>
      </c>
      <c r="C168" s="49" t="s">
        <v>28</v>
      </c>
      <c r="D168" s="45" t="s">
        <v>131</v>
      </c>
      <c r="E168" s="16">
        <v>1</v>
      </c>
      <c r="F168" s="17">
        <v>723.46</v>
      </c>
      <c r="G168" s="17">
        <v>760.19420000000002</v>
      </c>
      <c r="H168" s="17">
        <v>788.25419999999997</v>
      </c>
      <c r="I168" s="17">
        <f t="shared" si="19"/>
        <v>757.30279999999993</v>
      </c>
      <c r="J168" s="18">
        <f t="shared" si="20"/>
        <v>32.493726069504525</v>
      </c>
      <c r="K168" s="32">
        <f t="shared" si="21"/>
        <v>4.2907178039622362</v>
      </c>
      <c r="L168" s="19">
        <f t="shared" si="22"/>
        <v>757.30279999999993</v>
      </c>
      <c r="M168" s="20">
        <f t="shared" si="23"/>
        <v>757.30279999999993</v>
      </c>
      <c r="N168" s="20">
        <f t="shared" si="24"/>
        <v>757.3</v>
      </c>
      <c r="O168" s="20">
        <f t="shared" si="25"/>
        <v>757.3</v>
      </c>
      <c r="P168" s="10"/>
      <c r="Q168" s="10"/>
      <c r="R168" s="10"/>
      <c r="S168" s="10"/>
      <c r="T168" s="10"/>
      <c r="U168" s="10"/>
      <c r="W168" s="7"/>
    </row>
    <row r="169" spans="1:23" ht="35.1" customHeight="1" x14ac:dyDescent="0.2">
      <c r="A169" s="34">
        <v>161</v>
      </c>
      <c r="B169" s="47" t="s">
        <v>192</v>
      </c>
      <c r="C169" s="49" t="s">
        <v>28</v>
      </c>
      <c r="D169" s="45" t="s">
        <v>131</v>
      </c>
      <c r="E169" s="16">
        <v>1</v>
      </c>
      <c r="F169" s="17">
        <v>575.84</v>
      </c>
      <c r="G169" s="17">
        <v>601.31359999999995</v>
      </c>
      <c r="H169" s="17">
        <v>624.79859999999996</v>
      </c>
      <c r="I169" s="17">
        <f t="shared" si="19"/>
        <v>600.65073333333339</v>
      </c>
      <c r="J169" s="18">
        <f t="shared" si="20"/>
        <v>24.486030152994005</v>
      </c>
      <c r="K169" s="32">
        <f t="shared" si="21"/>
        <v>4.0765837439518098</v>
      </c>
      <c r="L169" s="19">
        <f t="shared" si="22"/>
        <v>600.65073333333339</v>
      </c>
      <c r="M169" s="20">
        <f t="shared" si="23"/>
        <v>600.65073333333339</v>
      </c>
      <c r="N169" s="20">
        <f t="shared" si="24"/>
        <v>600.65</v>
      </c>
      <c r="O169" s="20">
        <f t="shared" si="25"/>
        <v>600.65</v>
      </c>
      <c r="P169" s="10"/>
      <c r="Q169" s="10"/>
      <c r="R169" s="10"/>
      <c r="S169" s="10"/>
      <c r="T169" s="10"/>
      <c r="U169" s="10"/>
      <c r="W169" s="7"/>
    </row>
    <row r="170" spans="1:23" ht="35.1" customHeight="1" x14ac:dyDescent="0.2">
      <c r="A170" s="34">
        <v>162</v>
      </c>
      <c r="B170" s="47" t="s">
        <v>193</v>
      </c>
      <c r="C170" s="49" t="s">
        <v>28</v>
      </c>
      <c r="D170" s="45" t="s">
        <v>131</v>
      </c>
      <c r="E170" s="16">
        <v>1</v>
      </c>
      <c r="F170" s="17">
        <v>1065.06</v>
      </c>
      <c r="G170" s="17">
        <v>1101.4770000000001</v>
      </c>
      <c r="H170" s="17">
        <v>1155.5717999999999</v>
      </c>
      <c r="I170" s="17">
        <f t="shared" si="19"/>
        <v>1107.3696</v>
      </c>
      <c r="J170" s="18">
        <f t="shared" si="20"/>
        <v>45.542711116928459</v>
      </c>
      <c r="K170" s="32">
        <f t="shared" si="21"/>
        <v>4.1126929181484178</v>
      </c>
      <c r="L170" s="19">
        <f t="shared" si="22"/>
        <v>1107.3696</v>
      </c>
      <c r="M170" s="20">
        <f t="shared" si="23"/>
        <v>1107.3696</v>
      </c>
      <c r="N170" s="20">
        <f t="shared" si="24"/>
        <v>1107.3599999999999</v>
      </c>
      <c r="O170" s="20">
        <f t="shared" si="25"/>
        <v>1107.3599999999999</v>
      </c>
      <c r="P170" s="10"/>
      <c r="Q170" s="10"/>
      <c r="R170" s="10"/>
      <c r="S170" s="10"/>
      <c r="T170" s="10"/>
      <c r="U170" s="10"/>
      <c r="W170" s="7"/>
    </row>
    <row r="171" spans="1:23" ht="35.1" customHeight="1" x14ac:dyDescent="0.2">
      <c r="A171" s="34">
        <v>163</v>
      </c>
      <c r="B171" s="47" t="s">
        <v>194</v>
      </c>
      <c r="C171" s="49" t="s">
        <v>259</v>
      </c>
      <c r="D171" s="45" t="s">
        <v>131</v>
      </c>
      <c r="E171" s="16">
        <v>1</v>
      </c>
      <c r="F171" s="17">
        <v>26.84</v>
      </c>
      <c r="G171" s="17">
        <v>28.096600000000002</v>
      </c>
      <c r="H171" s="17">
        <v>29.011600000000001</v>
      </c>
      <c r="I171" s="17">
        <f t="shared" si="19"/>
        <v>27.982733333333332</v>
      </c>
      <c r="J171" s="18">
        <f t="shared" si="20"/>
        <v>1.0902687069403281</v>
      </c>
      <c r="K171" s="32">
        <f t="shared" si="21"/>
        <v>3.8962194791799991</v>
      </c>
      <c r="L171" s="19">
        <f t="shared" si="22"/>
        <v>27.982733333333332</v>
      </c>
      <c r="M171" s="20">
        <f t="shared" si="23"/>
        <v>27.982733333333332</v>
      </c>
      <c r="N171" s="20">
        <f t="shared" si="24"/>
        <v>27.98</v>
      </c>
      <c r="O171" s="20">
        <f t="shared" si="25"/>
        <v>27.98</v>
      </c>
      <c r="P171" s="10"/>
      <c r="Q171" s="10"/>
      <c r="R171" s="10"/>
      <c r="S171" s="10"/>
      <c r="T171" s="10"/>
      <c r="U171" s="10"/>
      <c r="W171" s="7"/>
    </row>
    <row r="172" spans="1:23" ht="35.1" customHeight="1" x14ac:dyDescent="0.2">
      <c r="A172" s="34">
        <v>164</v>
      </c>
      <c r="B172" s="47" t="s">
        <v>195</v>
      </c>
      <c r="C172" s="49" t="s">
        <v>259</v>
      </c>
      <c r="D172" s="45" t="s">
        <v>131</v>
      </c>
      <c r="E172" s="16">
        <v>1</v>
      </c>
      <c r="F172" s="17">
        <v>401.38</v>
      </c>
      <c r="G172" s="17">
        <v>418.14280000000002</v>
      </c>
      <c r="H172" s="17">
        <v>431.18459999999999</v>
      </c>
      <c r="I172" s="17">
        <f t="shared" si="19"/>
        <v>416.90246666666667</v>
      </c>
      <c r="J172" s="18">
        <f t="shared" si="20"/>
        <v>14.94096266554914</v>
      </c>
      <c r="K172" s="32">
        <f t="shared" si="21"/>
        <v>3.5838028939980218</v>
      </c>
      <c r="L172" s="19">
        <f t="shared" si="22"/>
        <v>416.90246666666667</v>
      </c>
      <c r="M172" s="20">
        <f t="shared" si="23"/>
        <v>416.90246666666667</v>
      </c>
      <c r="N172" s="20">
        <f t="shared" si="24"/>
        <v>416.9</v>
      </c>
      <c r="O172" s="20">
        <f t="shared" si="25"/>
        <v>416.9</v>
      </c>
      <c r="P172" s="10"/>
      <c r="Q172" s="10"/>
      <c r="R172" s="10"/>
      <c r="S172" s="10"/>
      <c r="T172" s="10"/>
      <c r="U172" s="10"/>
      <c r="W172" s="7"/>
    </row>
    <row r="173" spans="1:23" ht="35.1" customHeight="1" x14ac:dyDescent="0.2">
      <c r="A173" s="34">
        <v>165</v>
      </c>
      <c r="B173" s="47" t="s">
        <v>196</v>
      </c>
      <c r="C173" s="49" t="s">
        <v>259</v>
      </c>
      <c r="D173" s="45" t="s">
        <v>131</v>
      </c>
      <c r="E173" s="16">
        <v>1</v>
      </c>
      <c r="F173" s="17">
        <v>405.03999999999996</v>
      </c>
      <c r="G173" s="17">
        <v>426.63399999999996</v>
      </c>
      <c r="H173" s="17">
        <v>436.83319999999998</v>
      </c>
      <c r="I173" s="17">
        <f t="shared" si="19"/>
        <v>422.83573333333334</v>
      </c>
      <c r="J173" s="18">
        <f t="shared" si="20"/>
        <v>16.23336113727941</v>
      </c>
      <c r="K173" s="32">
        <f t="shared" si="21"/>
        <v>3.8391649185624037</v>
      </c>
      <c r="L173" s="19">
        <f t="shared" si="22"/>
        <v>422.83573333333334</v>
      </c>
      <c r="M173" s="20">
        <f t="shared" si="23"/>
        <v>422.83573333333334</v>
      </c>
      <c r="N173" s="20">
        <f t="shared" si="24"/>
        <v>422.83</v>
      </c>
      <c r="O173" s="20">
        <f t="shared" si="25"/>
        <v>422.83</v>
      </c>
      <c r="P173" s="10"/>
      <c r="Q173" s="10"/>
      <c r="R173" s="10"/>
      <c r="S173" s="10"/>
      <c r="T173" s="10"/>
      <c r="U173" s="10"/>
      <c r="W173" s="7"/>
    </row>
    <row r="174" spans="1:23" ht="35.1" customHeight="1" x14ac:dyDescent="0.2">
      <c r="A174" s="34">
        <v>166</v>
      </c>
      <c r="B174" s="47" t="s">
        <v>197</v>
      </c>
      <c r="C174" s="49" t="s">
        <v>259</v>
      </c>
      <c r="D174" s="45" t="s">
        <v>131</v>
      </c>
      <c r="E174" s="16">
        <v>1</v>
      </c>
      <c r="F174" s="17">
        <v>367.21999999999997</v>
      </c>
      <c r="G174" s="17">
        <v>383.84859999999998</v>
      </c>
      <c r="H174" s="17">
        <v>394.91399999999999</v>
      </c>
      <c r="I174" s="17">
        <f t="shared" si="19"/>
        <v>381.99419999999992</v>
      </c>
      <c r="J174" s="18">
        <f t="shared" si="20"/>
        <v>13.939817377569918</v>
      </c>
      <c r="K174" s="32">
        <f t="shared" si="21"/>
        <v>3.649222259806542</v>
      </c>
      <c r="L174" s="19">
        <f t="shared" si="22"/>
        <v>381.99419999999992</v>
      </c>
      <c r="M174" s="20">
        <f t="shared" si="23"/>
        <v>381.99419999999992</v>
      </c>
      <c r="N174" s="20">
        <f t="shared" si="24"/>
        <v>381.99</v>
      </c>
      <c r="O174" s="20">
        <f t="shared" si="25"/>
        <v>381.99</v>
      </c>
      <c r="P174" s="10"/>
      <c r="Q174" s="10"/>
      <c r="R174" s="10"/>
      <c r="S174" s="10"/>
      <c r="T174" s="10"/>
      <c r="U174" s="10"/>
      <c r="W174" s="7"/>
    </row>
    <row r="175" spans="1:23" ht="35.1" customHeight="1" x14ac:dyDescent="0.2">
      <c r="A175" s="34">
        <v>167</v>
      </c>
      <c r="B175" s="47" t="s">
        <v>198</v>
      </c>
      <c r="C175" s="49" t="s">
        <v>259</v>
      </c>
      <c r="D175" s="45" t="s">
        <v>131</v>
      </c>
      <c r="E175" s="16">
        <v>1</v>
      </c>
      <c r="F175" s="17">
        <v>195.2</v>
      </c>
      <c r="G175" s="17">
        <v>205.32600000000002</v>
      </c>
      <c r="H175" s="17">
        <v>209.86440000000002</v>
      </c>
      <c r="I175" s="17">
        <f t="shared" ref="I175:I235" si="26">AVERAGE(F175:H175)</f>
        <v>203.46346666666668</v>
      </c>
      <c r="J175" s="18">
        <f t="shared" ref="J175:J235" si="27">SQRT(((SUM((POWER(H175-I175,2)),(POWER(G175-I175,2)),(POWER(F175-I175,2)))/(COLUMNS(F175:H175)-1))))</f>
        <v>7.5075248686456968</v>
      </c>
      <c r="K175" s="32">
        <f t="shared" ref="K175:K235" si="28">J175/I175*100</f>
        <v>3.6898638323828634</v>
      </c>
      <c r="L175" s="19">
        <f t="shared" ref="L175:L235" si="29">((E175/3)*(SUM(F175:H175)))</f>
        <v>203.46346666666665</v>
      </c>
      <c r="M175" s="20">
        <f t="shared" ref="M175:M235" si="30">L175/E175</f>
        <v>203.46346666666665</v>
      </c>
      <c r="N175" s="20">
        <f t="shared" ref="N175:N235" si="31">ROUNDDOWN(M175,2)</f>
        <v>203.46</v>
      </c>
      <c r="O175" s="20">
        <f t="shared" ref="O175:O235" si="32">N175*E175</f>
        <v>203.46</v>
      </c>
      <c r="P175" s="10"/>
      <c r="Q175" s="10"/>
      <c r="R175" s="10"/>
      <c r="S175" s="10"/>
      <c r="T175" s="10"/>
      <c r="U175" s="10"/>
      <c r="W175" s="7"/>
    </row>
    <row r="176" spans="1:23" ht="35.1" customHeight="1" x14ac:dyDescent="0.2">
      <c r="A176" s="34">
        <v>168</v>
      </c>
      <c r="B176" s="47" t="s">
        <v>199</v>
      </c>
      <c r="C176" s="49" t="s">
        <v>259</v>
      </c>
      <c r="D176" s="45" t="s">
        <v>131</v>
      </c>
      <c r="E176" s="16">
        <v>1</v>
      </c>
      <c r="F176" s="17">
        <v>1220</v>
      </c>
      <c r="G176" s="17">
        <v>1273.4725999999998</v>
      </c>
      <c r="H176" s="17">
        <v>1334.4848</v>
      </c>
      <c r="I176" s="17">
        <f t="shared" si="26"/>
        <v>1275.9858000000002</v>
      </c>
      <c r="J176" s="18">
        <f t="shared" si="27"/>
        <v>57.283762869071346</v>
      </c>
      <c r="K176" s="32">
        <f t="shared" si="28"/>
        <v>4.4893730689692113</v>
      </c>
      <c r="L176" s="19">
        <f t="shared" si="29"/>
        <v>1275.9857999999999</v>
      </c>
      <c r="M176" s="20">
        <f t="shared" si="30"/>
        <v>1275.9857999999999</v>
      </c>
      <c r="N176" s="20">
        <f t="shared" si="31"/>
        <v>1275.98</v>
      </c>
      <c r="O176" s="20">
        <f t="shared" si="32"/>
        <v>1275.98</v>
      </c>
      <c r="P176" s="10"/>
      <c r="Q176" s="10"/>
      <c r="R176" s="10"/>
      <c r="S176" s="10"/>
      <c r="T176" s="10"/>
      <c r="U176" s="10"/>
      <c r="W176" s="7"/>
    </row>
    <row r="177" spans="1:23" ht="35.1" customHeight="1" x14ac:dyDescent="0.2">
      <c r="A177" s="34">
        <v>169</v>
      </c>
      <c r="B177" s="47" t="s">
        <v>200</v>
      </c>
      <c r="C177" s="49" t="s">
        <v>259</v>
      </c>
      <c r="D177" s="45" t="s">
        <v>131</v>
      </c>
      <c r="E177" s="16">
        <v>1</v>
      </c>
      <c r="F177" s="17">
        <v>423.34</v>
      </c>
      <c r="G177" s="17">
        <v>444.90960000000001</v>
      </c>
      <c r="H177" s="17">
        <v>456.87779999999998</v>
      </c>
      <c r="I177" s="17">
        <f t="shared" si="26"/>
        <v>441.70913333333328</v>
      </c>
      <c r="J177" s="18">
        <f t="shared" si="27"/>
        <v>16.996418663157645</v>
      </c>
      <c r="K177" s="32">
        <f t="shared" si="28"/>
        <v>3.8478757581703418</v>
      </c>
      <c r="L177" s="19">
        <f t="shared" si="29"/>
        <v>441.70913333333328</v>
      </c>
      <c r="M177" s="20">
        <f t="shared" si="30"/>
        <v>441.70913333333328</v>
      </c>
      <c r="N177" s="20">
        <f t="shared" si="31"/>
        <v>441.7</v>
      </c>
      <c r="O177" s="20">
        <f t="shared" si="32"/>
        <v>441.7</v>
      </c>
      <c r="P177" s="10"/>
      <c r="Q177" s="10"/>
      <c r="R177" s="10"/>
      <c r="S177" s="10"/>
      <c r="T177" s="10"/>
      <c r="U177" s="10"/>
      <c r="W177" s="7"/>
    </row>
    <row r="178" spans="1:23" ht="35.1" customHeight="1" x14ac:dyDescent="0.2">
      <c r="A178" s="34">
        <v>170</v>
      </c>
      <c r="B178" s="47" t="s">
        <v>201</v>
      </c>
      <c r="C178" s="49" t="s">
        <v>259</v>
      </c>
      <c r="D178" s="45" t="s">
        <v>131</v>
      </c>
      <c r="E178" s="16">
        <v>1</v>
      </c>
      <c r="F178" s="17">
        <v>569.74</v>
      </c>
      <c r="G178" s="17">
        <v>593.68859999999995</v>
      </c>
      <c r="H178" s="17">
        <v>612.745</v>
      </c>
      <c r="I178" s="17">
        <f t="shared" si="26"/>
        <v>592.05786666666665</v>
      </c>
      <c r="J178" s="18">
        <f t="shared" si="27"/>
        <v>21.548827686288021</v>
      </c>
      <c r="K178" s="32">
        <f t="shared" si="28"/>
        <v>3.6396489092543693</v>
      </c>
      <c r="L178" s="19">
        <f t="shared" si="29"/>
        <v>592.05786666666665</v>
      </c>
      <c r="M178" s="20">
        <f t="shared" si="30"/>
        <v>592.05786666666665</v>
      </c>
      <c r="N178" s="20">
        <f t="shared" si="31"/>
        <v>592.04999999999995</v>
      </c>
      <c r="O178" s="20">
        <f t="shared" si="32"/>
        <v>592.04999999999995</v>
      </c>
      <c r="P178" s="10"/>
      <c r="Q178" s="10"/>
      <c r="R178" s="10"/>
      <c r="S178" s="10"/>
      <c r="T178" s="10"/>
      <c r="U178" s="10"/>
      <c r="W178" s="7"/>
    </row>
    <row r="179" spans="1:23" ht="35.1" customHeight="1" x14ac:dyDescent="0.2">
      <c r="A179" s="34">
        <v>171</v>
      </c>
      <c r="B179" s="47" t="s">
        <v>202</v>
      </c>
      <c r="C179" s="49" t="s">
        <v>259</v>
      </c>
      <c r="D179" s="45" t="s">
        <v>131</v>
      </c>
      <c r="E179" s="16">
        <v>1</v>
      </c>
      <c r="F179" s="17">
        <v>758.84</v>
      </c>
      <c r="G179" s="17">
        <v>783.13019999999995</v>
      </c>
      <c r="H179" s="17">
        <v>812.71519999999998</v>
      </c>
      <c r="I179" s="17">
        <f t="shared" si="26"/>
        <v>784.89513333333332</v>
      </c>
      <c r="J179" s="18">
        <f t="shared" si="27"/>
        <v>26.980929116939841</v>
      </c>
      <c r="K179" s="32">
        <f t="shared" si="28"/>
        <v>3.43752024583919</v>
      </c>
      <c r="L179" s="19">
        <f t="shared" si="29"/>
        <v>784.89513333333321</v>
      </c>
      <c r="M179" s="20">
        <f t="shared" si="30"/>
        <v>784.89513333333321</v>
      </c>
      <c r="N179" s="20">
        <f t="shared" si="31"/>
        <v>784.89</v>
      </c>
      <c r="O179" s="20">
        <f t="shared" si="32"/>
        <v>784.89</v>
      </c>
      <c r="P179" s="10"/>
      <c r="Q179" s="10"/>
      <c r="R179" s="10"/>
      <c r="S179" s="10"/>
      <c r="T179" s="10"/>
      <c r="U179" s="10"/>
      <c r="W179" s="7"/>
    </row>
    <row r="180" spans="1:23" ht="35.1" customHeight="1" x14ac:dyDescent="0.2">
      <c r="A180" s="34">
        <v>172</v>
      </c>
      <c r="B180" s="47" t="s">
        <v>203</v>
      </c>
      <c r="C180" s="49" t="s">
        <v>259</v>
      </c>
      <c r="D180" s="45" t="s">
        <v>131</v>
      </c>
      <c r="E180" s="16">
        <v>1</v>
      </c>
      <c r="F180" s="17">
        <v>954.04</v>
      </c>
      <c r="G180" s="17">
        <v>1001.9859999999999</v>
      </c>
      <c r="H180" s="17">
        <v>1020.5544</v>
      </c>
      <c r="I180" s="17">
        <f t="shared" si="26"/>
        <v>992.19346666666661</v>
      </c>
      <c r="J180" s="18">
        <f t="shared" si="27"/>
        <v>34.321445681284075</v>
      </c>
      <c r="K180" s="32">
        <f t="shared" si="28"/>
        <v>3.4591485264047375</v>
      </c>
      <c r="L180" s="19">
        <f t="shared" si="29"/>
        <v>992.19346666666661</v>
      </c>
      <c r="M180" s="20">
        <f t="shared" si="30"/>
        <v>992.19346666666661</v>
      </c>
      <c r="N180" s="20">
        <f t="shared" si="31"/>
        <v>992.19</v>
      </c>
      <c r="O180" s="20">
        <f t="shared" si="32"/>
        <v>992.19</v>
      </c>
      <c r="P180" s="10"/>
      <c r="Q180" s="10"/>
      <c r="R180" s="10"/>
      <c r="S180" s="10"/>
      <c r="T180" s="10"/>
      <c r="U180" s="10"/>
      <c r="W180" s="7"/>
    </row>
    <row r="181" spans="1:23" ht="35.1" customHeight="1" x14ac:dyDescent="0.2">
      <c r="A181" s="34">
        <v>173</v>
      </c>
      <c r="B181" s="47" t="s">
        <v>204</v>
      </c>
      <c r="C181" s="49" t="s">
        <v>28</v>
      </c>
      <c r="D181" s="45" t="s">
        <v>131</v>
      </c>
      <c r="E181" s="16">
        <v>1</v>
      </c>
      <c r="F181" s="17">
        <v>422.12</v>
      </c>
      <c r="G181" s="17">
        <v>445.04380000000003</v>
      </c>
      <c r="H181" s="17">
        <v>459.65939999999995</v>
      </c>
      <c r="I181" s="17">
        <f t="shared" si="26"/>
        <v>442.27440000000001</v>
      </c>
      <c r="J181" s="18">
        <f t="shared" si="27"/>
        <v>18.922310122181148</v>
      </c>
      <c r="K181" s="32">
        <f t="shared" si="28"/>
        <v>4.2784095399103244</v>
      </c>
      <c r="L181" s="19">
        <f t="shared" si="29"/>
        <v>442.27440000000001</v>
      </c>
      <c r="M181" s="20">
        <f t="shared" si="30"/>
        <v>442.27440000000001</v>
      </c>
      <c r="N181" s="20">
        <f t="shared" si="31"/>
        <v>442.27</v>
      </c>
      <c r="O181" s="20">
        <f t="shared" si="32"/>
        <v>442.27</v>
      </c>
      <c r="P181" s="10"/>
      <c r="Q181" s="10"/>
      <c r="R181" s="10"/>
      <c r="S181" s="10"/>
      <c r="T181" s="10"/>
      <c r="U181" s="10"/>
      <c r="W181" s="7"/>
    </row>
    <row r="182" spans="1:23" ht="35.1" customHeight="1" x14ac:dyDescent="0.2">
      <c r="A182" s="34">
        <v>174</v>
      </c>
      <c r="B182" s="47" t="s">
        <v>205</v>
      </c>
      <c r="C182" s="49" t="s">
        <v>259</v>
      </c>
      <c r="D182" s="45" t="s">
        <v>131</v>
      </c>
      <c r="E182" s="16">
        <v>1</v>
      </c>
      <c r="F182" s="17">
        <v>123.22</v>
      </c>
      <c r="G182" s="17">
        <v>129.64939999999999</v>
      </c>
      <c r="H182" s="17">
        <v>133.3948</v>
      </c>
      <c r="I182" s="17">
        <f t="shared" si="26"/>
        <v>128.75473333333332</v>
      </c>
      <c r="J182" s="18">
        <f t="shared" si="27"/>
        <v>5.1460625815601331</v>
      </c>
      <c r="K182" s="32">
        <f t="shared" si="28"/>
        <v>3.9967948737367842</v>
      </c>
      <c r="L182" s="19">
        <f t="shared" si="29"/>
        <v>128.75473333333332</v>
      </c>
      <c r="M182" s="20">
        <f t="shared" si="30"/>
        <v>128.75473333333332</v>
      </c>
      <c r="N182" s="20">
        <f t="shared" si="31"/>
        <v>128.75</v>
      </c>
      <c r="O182" s="20">
        <f t="shared" si="32"/>
        <v>128.75</v>
      </c>
      <c r="P182" s="10"/>
      <c r="Q182" s="10"/>
      <c r="R182" s="10"/>
      <c r="S182" s="10"/>
      <c r="T182" s="10"/>
      <c r="U182" s="10"/>
      <c r="W182" s="7"/>
    </row>
    <row r="183" spans="1:23" ht="35.1" customHeight="1" x14ac:dyDescent="0.2">
      <c r="A183" s="34">
        <v>175</v>
      </c>
      <c r="B183" s="47" t="s">
        <v>206</v>
      </c>
      <c r="C183" s="49" t="s">
        <v>259</v>
      </c>
      <c r="D183" s="45" t="s">
        <v>131</v>
      </c>
      <c r="E183" s="16">
        <v>1</v>
      </c>
      <c r="F183" s="17">
        <v>126.88</v>
      </c>
      <c r="G183" s="17">
        <v>131.11339999999998</v>
      </c>
      <c r="H183" s="17">
        <v>136.1764</v>
      </c>
      <c r="I183" s="17">
        <f t="shared" si="26"/>
        <v>131.38993333333332</v>
      </c>
      <c r="J183" s="18">
        <f t="shared" si="27"/>
        <v>4.6543652900619392</v>
      </c>
      <c r="K183" s="32">
        <f t="shared" si="28"/>
        <v>3.5424063107284778</v>
      </c>
      <c r="L183" s="19">
        <f t="shared" si="29"/>
        <v>131.38993333333332</v>
      </c>
      <c r="M183" s="20">
        <f t="shared" si="30"/>
        <v>131.38993333333332</v>
      </c>
      <c r="N183" s="20">
        <f t="shared" si="31"/>
        <v>131.38</v>
      </c>
      <c r="O183" s="20">
        <f t="shared" si="32"/>
        <v>131.38</v>
      </c>
      <c r="P183" s="10"/>
      <c r="Q183" s="10"/>
      <c r="R183" s="10"/>
      <c r="S183" s="10"/>
      <c r="T183" s="10"/>
      <c r="U183" s="10"/>
      <c r="W183" s="7"/>
    </row>
    <row r="184" spans="1:23" ht="35.1" customHeight="1" x14ac:dyDescent="0.2">
      <c r="A184" s="34">
        <v>176</v>
      </c>
      <c r="B184" s="47" t="s">
        <v>207</v>
      </c>
      <c r="C184" s="49" t="s">
        <v>259</v>
      </c>
      <c r="D184" s="45" t="s">
        <v>131</v>
      </c>
      <c r="E184" s="16">
        <v>1</v>
      </c>
      <c r="F184" s="17">
        <v>1540.86</v>
      </c>
      <c r="G184" s="17">
        <v>1619.0619999999999</v>
      </c>
      <c r="H184" s="17">
        <v>1667.9839999999999</v>
      </c>
      <c r="I184" s="17">
        <f t="shared" si="26"/>
        <v>1609.3019999999997</v>
      </c>
      <c r="J184" s="18">
        <f t="shared" si="27"/>
        <v>64.12153338777857</v>
      </c>
      <c r="K184" s="32">
        <f t="shared" si="28"/>
        <v>3.9844313489810226</v>
      </c>
      <c r="L184" s="19">
        <f t="shared" si="29"/>
        <v>1609.3019999999997</v>
      </c>
      <c r="M184" s="20">
        <f t="shared" si="30"/>
        <v>1609.3019999999997</v>
      </c>
      <c r="N184" s="20">
        <f t="shared" si="31"/>
        <v>1609.3</v>
      </c>
      <c r="O184" s="20">
        <f t="shared" si="32"/>
        <v>1609.3</v>
      </c>
      <c r="P184" s="10"/>
      <c r="Q184" s="10"/>
      <c r="R184" s="10"/>
      <c r="S184" s="10"/>
      <c r="T184" s="10"/>
      <c r="U184" s="10"/>
      <c r="W184" s="7"/>
    </row>
    <row r="185" spans="1:23" ht="35.1" customHeight="1" x14ac:dyDescent="0.2">
      <c r="A185" s="34">
        <v>177</v>
      </c>
      <c r="B185" s="47" t="s">
        <v>208</v>
      </c>
      <c r="C185" s="49" t="s">
        <v>259</v>
      </c>
      <c r="D185" s="45" t="s">
        <v>131</v>
      </c>
      <c r="E185" s="16">
        <v>1</v>
      </c>
      <c r="F185" s="17">
        <v>1975.18</v>
      </c>
      <c r="G185" s="17">
        <v>2027.4081999999999</v>
      </c>
      <c r="H185" s="17">
        <v>2132.9869999999996</v>
      </c>
      <c r="I185" s="17">
        <f t="shared" si="26"/>
        <v>2045.1917333333331</v>
      </c>
      <c r="J185" s="18">
        <f t="shared" si="27"/>
        <v>80.392492532656917</v>
      </c>
      <c r="K185" s="32">
        <f t="shared" si="28"/>
        <v>3.9308046880098675</v>
      </c>
      <c r="L185" s="19">
        <f t="shared" si="29"/>
        <v>2045.1917333333331</v>
      </c>
      <c r="M185" s="20">
        <f t="shared" si="30"/>
        <v>2045.1917333333331</v>
      </c>
      <c r="N185" s="20">
        <f t="shared" si="31"/>
        <v>2045.19</v>
      </c>
      <c r="O185" s="20">
        <f t="shared" si="32"/>
        <v>2045.19</v>
      </c>
      <c r="P185" s="10"/>
      <c r="Q185" s="10"/>
      <c r="R185" s="10"/>
      <c r="S185" s="10"/>
      <c r="T185" s="10"/>
      <c r="U185" s="10"/>
      <c r="W185" s="7"/>
    </row>
    <row r="186" spans="1:23" ht="35.1" customHeight="1" x14ac:dyDescent="0.2">
      <c r="A186" s="34">
        <v>178</v>
      </c>
      <c r="B186" s="47" t="s">
        <v>209</v>
      </c>
      <c r="C186" s="49" t="s">
        <v>259</v>
      </c>
      <c r="D186" s="45" t="s">
        <v>131</v>
      </c>
      <c r="E186" s="16">
        <v>1</v>
      </c>
      <c r="F186" s="17">
        <v>204.96</v>
      </c>
      <c r="G186" s="17">
        <v>213.95140000000001</v>
      </c>
      <c r="H186" s="17">
        <v>222.23519999999999</v>
      </c>
      <c r="I186" s="17">
        <f t="shared" si="26"/>
        <v>213.71553333333335</v>
      </c>
      <c r="J186" s="18">
        <f t="shared" si="27"/>
        <v>8.6400149637216028</v>
      </c>
      <c r="K186" s="32">
        <f t="shared" si="28"/>
        <v>4.0427641495977369</v>
      </c>
      <c r="L186" s="19">
        <f t="shared" si="29"/>
        <v>213.71553333333333</v>
      </c>
      <c r="M186" s="20">
        <f t="shared" si="30"/>
        <v>213.71553333333333</v>
      </c>
      <c r="N186" s="20">
        <f t="shared" si="31"/>
        <v>213.71</v>
      </c>
      <c r="O186" s="20">
        <f t="shared" si="32"/>
        <v>213.71</v>
      </c>
      <c r="P186" s="10"/>
      <c r="Q186" s="10"/>
      <c r="R186" s="10"/>
      <c r="S186" s="10"/>
      <c r="T186" s="10"/>
      <c r="U186" s="10"/>
      <c r="W186" s="7"/>
    </row>
    <row r="187" spans="1:23" ht="35.1" customHeight="1" x14ac:dyDescent="0.2">
      <c r="A187" s="34">
        <v>179</v>
      </c>
      <c r="B187" s="47" t="s">
        <v>210</v>
      </c>
      <c r="C187" s="49" t="s">
        <v>259</v>
      </c>
      <c r="D187" s="45" t="s">
        <v>131</v>
      </c>
      <c r="E187" s="16">
        <v>1</v>
      </c>
      <c r="F187" s="17">
        <v>450.18</v>
      </c>
      <c r="G187" s="17">
        <v>463.64879999999999</v>
      </c>
      <c r="H187" s="17">
        <v>482.68079999999998</v>
      </c>
      <c r="I187" s="17">
        <f t="shared" si="26"/>
        <v>465.50319999999994</v>
      </c>
      <c r="J187" s="18">
        <f t="shared" si="27"/>
        <v>16.329562139873794</v>
      </c>
      <c r="K187" s="32">
        <f t="shared" si="28"/>
        <v>3.5079376768782247</v>
      </c>
      <c r="L187" s="19">
        <f t="shared" si="29"/>
        <v>465.50319999999994</v>
      </c>
      <c r="M187" s="20">
        <f t="shared" si="30"/>
        <v>465.50319999999994</v>
      </c>
      <c r="N187" s="20">
        <f t="shared" si="31"/>
        <v>465.5</v>
      </c>
      <c r="O187" s="20">
        <f t="shared" si="32"/>
        <v>465.5</v>
      </c>
      <c r="P187" s="10"/>
      <c r="Q187" s="10"/>
      <c r="R187" s="10"/>
      <c r="S187" s="10"/>
      <c r="T187" s="10"/>
      <c r="U187" s="10"/>
      <c r="W187" s="7"/>
    </row>
    <row r="188" spans="1:23" ht="35.1" customHeight="1" x14ac:dyDescent="0.2">
      <c r="A188" s="34">
        <v>180</v>
      </c>
      <c r="B188" s="47" t="s">
        <v>211</v>
      </c>
      <c r="C188" s="49" t="s">
        <v>259</v>
      </c>
      <c r="D188" s="45" t="s">
        <v>131</v>
      </c>
      <c r="E188" s="16">
        <v>1</v>
      </c>
      <c r="F188" s="17">
        <v>725.9</v>
      </c>
      <c r="G188" s="17">
        <v>751.5809999999999</v>
      </c>
      <c r="H188" s="17">
        <v>785.80200000000002</v>
      </c>
      <c r="I188" s="17">
        <f t="shared" si="26"/>
        <v>754.4276666666666</v>
      </c>
      <c r="J188" s="18">
        <f t="shared" si="27"/>
        <v>30.052288337717894</v>
      </c>
      <c r="K188" s="32">
        <f t="shared" si="28"/>
        <v>3.983455229114242</v>
      </c>
      <c r="L188" s="19">
        <f t="shared" si="29"/>
        <v>754.4276666666666</v>
      </c>
      <c r="M188" s="20">
        <f t="shared" si="30"/>
        <v>754.4276666666666</v>
      </c>
      <c r="N188" s="20">
        <f t="shared" si="31"/>
        <v>754.42</v>
      </c>
      <c r="O188" s="20">
        <f t="shared" si="32"/>
        <v>754.42</v>
      </c>
      <c r="P188" s="10"/>
      <c r="Q188" s="10"/>
      <c r="R188" s="10"/>
      <c r="S188" s="10"/>
      <c r="T188" s="10"/>
      <c r="U188" s="10"/>
      <c r="W188" s="7"/>
    </row>
    <row r="189" spans="1:23" ht="35.1" customHeight="1" x14ac:dyDescent="0.2">
      <c r="A189" s="34">
        <v>181</v>
      </c>
      <c r="B189" s="47" t="s">
        <v>212</v>
      </c>
      <c r="C189" s="49" t="s">
        <v>259</v>
      </c>
      <c r="D189" s="45" t="s">
        <v>131</v>
      </c>
      <c r="E189" s="16">
        <v>1</v>
      </c>
      <c r="F189" s="17">
        <v>902.8</v>
      </c>
      <c r="G189" s="17">
        <v>938.76559999999995</v>
      </c>
      <c r="H189" s="17">
        <v>978.51319999999987</v>
      </c>
      <c r="I189" s="17">
        <f t="shared" si="26"/>
        <v>940.02626666666663</v>
      </c>
      <c r="J189" s="18">
        <f t="shared" si="27"/>
        <v>37.87233982596441</v>
      </c>
      <c r="K189" s="32">
        <f t="shared" si="28"/>
        <v>4.028859742426107</v>
      </c>
      <c r="L189" s="19">
        <f t="shared" si="29"/>
        <v>940.02626666666652</v>
      </c>
      <c r="M189" s="20">
        <f t="shared" si="30"/>
        <v>940.02626666666652</v>
      </c>
      <c r="N189" s="20">
        <f t="shared" si="31"/>
        <v>940.02</v>
      </c>
      <c r="O189" s="20">
        <f t="shared" si="32"/>
        <v>940.02</v>
      </c>
      <c r="P189" s="10"/>
      <c r="Q189" s="10"/>
      <c r="R189" s="10"/>
      <c r="S189" s="10"/>
      <c r="T189" s="10"/>
      <c r="U189" s="10"/>
      <c r="W189" s="7"/>
    </row>
    <row r="190" spans="1:23" ht="35.1" customHeight="1" x14ac:dyDescent="0.2">
      <c r="A190" s="34">
        <v>182</v>
      </c>
      <c r="B190" s="47" t="s">
        <v>213</v>
      </c>
      <c r="C190" s="49" t="s">
        <v>259</v>
      </c>
      <c r="D190" s="45" t="s">
        <v>131</v>
      </c>
      <c r="E190" s="16">
        <v>1</v>
      </c>
      <c r="F190" s="17">
        <v>406.26</v>
      </c>
      <c r="G190" s="17">
        <v>417.41079999999999</v>
      </c>
      <c r="H190" s="17">
        <v>436.50380000000001</v>
      </c>
      <c r="I190" s="17">
        <f t="shared" si="26"/>
        <v>420.0582</v>
      </c>
      <c r="J190" s="18">
        <f t="shared" si="27"/>
        <v>15.294718195507896</v>
      </c>
      <c r="K190" s="32">
        <f t="shared" si="28"/>
        <v>3.6410950186207285</v>
      </c>
      <c r="L190" s="19">
        <f t="shared" si="29"/>
        <v>420.0582</v>
      </c>
      <c r="M190" s="20">
        <f t="shared" si="30"/>
        <v>420.0582</v>
      </c>
      <c r="N190" s="20">
        <f t="shared" si="31"/>
        <v>420.05</v>
      </c>
      <c r="O190" s="20">
        <f t="shared" si="32"/>
        <v>420.05</v>
      </c>
      <c r="P190" s="10"/>
      <c r="Q190" s="10"/>
      <c r="R190" s="10"/>
      <c r="S190" s="10"/>
      <c r="T190" s="10"/>
      <c r="U190" s="10"/>
      <c r="W190" s="7"/>
    </row>
    <row r="191" spans="1:23" ht="35.1" customHeight="1" x14ac:dyDescent="0.2">
      <c r="A191" s="34">
        <v>183</v>
      </c>
      <c r="B191" s="47" t="s">
        <v>214</v>
      </c>
      <c r="C191" s="49" t="s">
        <v>259</v>
      </c>
      <c r="D191" s="45" t="s">
        <v>131</v>
      </c>
      <c r="E191" s="16">
        <v>1</v>
      </c>
      <c r="F191" s="17">
        <v>540.46</v>
      </c>
      <c r="G191" s="17">
        <v>567.48299999999995</v>
      </c>
      <c r="H191" s="17">
        <v>584.09939999999995</v>
      </c>
      <c r="I191" s="17">
        <f t="shared" si="26"/>
        <v>564.01413333333323</v>
      </c>
      <c r="J191" s="18">
        <f t="shared" si="27"/>
        <v>22.025532571389306</v>
      </c>
      <c r="K191" s="32">
        <f t="shared" si="28"/>
        <v>3.9051384122624779</v>
      </c>
      <c r="L191" s="19">
        <f t="shared" si="29"/>
        <v>564.01413333333323</v>
      </c>
      <c r="M191" s="20">
        <f t="shared" si="30"/>
        <v>564.01413333333323</v>
      </c>
      <c r="N191" s="20">
        <f t="shared" si="31"/>
        <v>564.01</v>
      </c>
      <c r="O191" s="20">
        <f t="shared" si="32"/>
        <v>564.01</v>
      </c>
      <c r="P191" s="10"/>
      <c r="Q191" s="10"/>
      <c r="R191" s="10"/>
      <c r="S191" s="10"/>
      <c r="T191" s="10"/>
      <c r="U191" s="10"/>
      <c r="W191" s="7"/>
    </row>
    <row r="192" spans="1:23" ht="35.1" customHeight="1" x14ac:dyDescent="0.2">
      <c r="A192" s="34">
        <v>184</v>
      </c>
      <c r="B192" s="47" t="s">
        <v>215</v>
      </c>
      <c r="C192" s="49" t="s">
        <v>259</v>
      </c>
      <c r="D192" s="45" t="s">
        <v>131</v>
      </c>
      <c r="E192" s="16">
        <v>1</v>
      </c>
      <c r="F192" s="17">
        <v>962.57999999999993</v>
      </c>
      <c r="G192" s="17">
        <v>1009.6231999999999</v>
      </c>
      <c r="H192" s="17">
        <v>1038.9641999999999</v>
      </c>
      <c r="I192" s="17">
        <f t="shared" si="26"/>
        <v>1003.7224666666666</v>
      </c>
      <c r="J192" s="18">
        <f t="shared" si="27"/>
        <v>38.532460248644021</v>
      </c>
      <c r="K192" s="32">
        <f t="shared" si="28"/>
        <v>3.8389556404579852</v>
      </c>
      <c r="L192" s="19">
        <f t="shared" si="29"/>
        <v>1003.7224666666666</v>
      </c>
      <c r="M192" s="20">
        <f t="shared" si="30"/>
        <v>1003.7224666666666</v>
      </c>
      <c r="N192" s="20">
        <f t="shared" si="31"/>
        <v>1003.72</v>
      </c>
      <c r="O192" s="20">
        <f t="shared" si="32"/>
        <v>1003.72</v>
      </c>
      <c r="P192" s="10"/>
      <c r="Q192" s="10"/>
      <c r="R192" s="10"/>
      <c r="S192" s="10"/>
      <c r="T192" s="10"/>
      <c r="U192" s="10"/>
      <c r="W192" s="7"/>
    </row>
    <row r="193" spans="1:23" ht="35.1" customHeight="1" x14ac:dyDescent="0.2">
      <c r="A193" s="34">
        <v>185</v>
      </c>
      <c r="B193" s="47" t="s">
        <v>216</v>
      </c>
      <c r="C193" s="49" t="s">
        <v>259</v>
      </c>
      <c r="D193" s="45" t="s">
        <v>131</v>
      </c>
      <c r="E193" s="16">
        <v>1</v>
      </c>
      <c r="F193" s="17">
        <v>2497.34</v>
      </c>
      <c r="G193" s="17">
        <v>2571.7722000000003</v>
      </c>
      <c r="H193" s="17">
        <v>2673.5080000000003</v>
      </c>
      <c r="I193" s="17">
        <f t="shared" si="26"/>
        <v>2580.8734000000004</v>
      </c>
      <c r="J193" s="18">
        <f t="shared" si="27"/>
        <v>88.435936909607108</v>
      </c>
      <c r="K193" s="32">
        <f t="shared" si="28"/>
        <v>3.4265894991054999</v>
      </c>
      <c r="L193" s="19">
        <f t="shared" si="29"/>
        <v>2580.8734000000004</v>
      </c>
      <c r="M193" s="20">
        <f t="shared" si="30"/>
        <v>2580.8734000000004</v>
      </c>
      <c r="N193" s="20">
        <f t="shared" si="31"/>
        <v>2580.87</v>
      </c>
      <c r="O193" s="20">
        <f t="shared" si="32"/>
        <v>2580.87</v>
      </c>
      <c r="P193" s="10"/>
      <c r="Q193" s="10"/>
      <c r="R193" s="10"/>
      <c r="S193" s="10"/>
      <c r="T193" s="10"/>
      <c r="U193" s="10"/>
      <c r="W193" s="7"/>
    </row>
    <row r="194" spans="1:23" ht="35.1" customHeight="1" x14ac:dyDescent="0.2">
      <c r="A194" s="34">
        <v>186</v>
      </c>
      <c r="B194" s="47" t="s">
        <v>217</v>
      </c>
      <c r="C194" s="49" t="s">
        <v>259</v>
      </c>
      <c r="D194" s="45" t="s">
        <v>131</v>
      </c>
      <c r="E194" s="16">
        <v>1</v>
      </c>
      <c r="F194" s="17">
        <v>1987.3799999999999</v>
      </c>
      <c r="G194" s="17">
        <v>2092.5439999999999</v>
      </c>
      <c r="H194" s="17">
        <v>2129.1684</v>
      </c>
      <c r="I194" s="17">
        <f t="shared" si="26"/>
        <v>2069.6974666666665</v>
      </c>
      <c r="J194" s="18">
        <f t="shared" si="27"/>
        <v>73.603401128299367</v>
      </c>
      <c r="K194" s="32">
        <f t="shared" si="28"/>
        <v>3.5562396105572227</v>
      </c>
      <c r="L194" s="19">
        <f t="shared" si="29"/>
        <v>2069.6974666666665</v>
      </c>
      <c r="M194" s="20">
        <f t="shared" si="30"/>
        <v>2069.6974666666665</v>
      </c>
      <c r="N194" s="20">
        <f t="shared" si="31"/>
        <v>2069.69</v>
      </c>
      <c r="O194" s="20">
        <f t="shared" si="32"/>
        <v>2069.69</v>
      </c>
      <c r="P194" s="10"/>
      <c r="Q194" s="10"/>
      <c r="R194" s="10"/>
      <c r="S194" s="10"/>
      <c r="T194" s="10"/>
      <c r="U194" s="10"/>
      <c r="W194" s="7"/>
    </row>
    <row r="195" spans="1:23" ht="35.1" customHeight="1" x14ac:dyDescent="0.2">
      <c r="A195" s="34">
        <v>187</v>
      </c>
      <c r="B195" s="47" t="s">
        <v>218</v>
      </c>
      <c r="C195" s="49" t="s">
        <v>259</v>
      </c>
      <c r="D195" s="45" t="s">
        <v>131</v>
      </c>
      <c r="E195" s="16">
        <v>1</v>
      </c>
      <c r="F195" s="17">
        <v>7750.66</v>
      </c>
      <c r="G195" s="17">
        <v>8042.6426000000001</v>
      </c>
      <c r="H195" s="17">
        <v>8362.8315999999995</v>
      </c>
      <c r="I195" s="17">
        <f t="shared" si="26"/>
        <v>8052.0447333333332</v>
      </c>
      <c r="J195" s="18">
        <f t="shared" si="27"/>
        <v>306.19408394848722</v>
      </c>
      <c r="K195" s="32">
        <f t="shared" si="28"/>
        <v>3.802687318426397</v>
      </c>
      <c r="L195" s="19">
        <f t="shared" si="29"/>
        <v>8052.0447333333332</v>
      </c>
      <c r="M195" s="20">
        <f t="shared" si="30"/>
        <v>8052.0447333333332</v>
      </c>
      <c r="N195" s="20">
        <f t="shared" si="31"/>
        <v>8052.04</v>
      </c>
      <c r="O195" s="20">
        <f t="shared" si="32"/>
        <v>8052.04</v>
      </c>
      <c r="P195" s="10"/>
      <c r="Q195" s="10"/>
      <c r="R195" s="10"/>
      <c r="S195" s="10"/>
      <c r="T195" s="10"/>
      <c r="U195" s="10"/>
      <c r="W195" s="7"/>
    </row>
    <row r="196" spans="1:23" ht="35.1" customHeight="1" x14ac:dyDescent="0.2">
      <c r="A196" s="34">
        <v>188</v>
      </c>
      <c r="B196" s="47" t="s">
        <v>219</v>
      </c>
      <c r="C196" s="49" t="s">
        <v>259</v>
      </c>
      <c r="D196" s="45" t="s">
        <v>131</v>
      </c>
      <c r="E196" s="16">
        <v>1</v>
      </c>
      <c r="F196" s="17">
        <v>5743.76</v>
      </c>
      <c r="G196" s="17">
        <v>6056.5313999999998</v>
      </c>
      <c r="H196" s="17">
        <v>6211.5446000000002</v>
      </c>
      <c r="I196" s="17">
        <f t="shared" si="26"/>
        <v>6003.9453333333331</v>
      </c>
      <c r="J196" s="18">
        <f t="shared" si="27"/>
        <v>238.28465918915825</v>
      </c>
      <c r="K196" s="32">
        <f t="shared" si="28"/>
        <v>3.9688012791559659</v>
      </c>
      <c r="L196" s="19">
        <f t="shared" si="29"/>
        <v>6003.9453333333331</v>
      </c>
      <c r="M196" s="20">
        <f t="shared" si="30"/>
        <v>6003.9453333333331</v>
      </c>
      <c r="N196" s="20">
        <f t="shared" si="31"/>
        <v>6003.94</v>
      </c>
      <c r="O196" s="20">
        <f t="shared" si="32"/>
        <v>6003.94</v>
      </c>
      <c r="P196" s="10"/>
      <c r="Q196" s="10"/>
      <c r="R196" s="10"/>
      <c r="S196" s="10"/>
      <c r="T196" s="10"/>
      <c r="U196" s="10"/>
      <c r="W196" s="7"/>
    </row>
    <row r="197" spans="1:23" ht="35.1" customHeight="1" x14ac:dyDescent="0.2">
      <c r="A197" s="34">
        <v>189</v>
      </c>
      <c r="B197" s="47" t="s">
        <v>220</v>
      </c>
      <c r="C197" s="49" t="s">
        <v>259</v>
      </c>
      <c r="D197" s="45" t="s">
        <v>131</v>
      </c>
      <c r="E197" s="16">
        <v>1</v>
      </c>
      <c r="F197" s="17">
        <v>4732.38</v>
      </c>
      <c r="G197" s="17">
        <v>4999.1085999999996</v>
      </c>
      <c r="H197" s="17">
        <v>5112.8003999999992</v>
      </c>
      <c r="I197" s="17">
        <f t="shared" si="26"/>
        <v>4948.0963333333339</v>
      </c>
      <c r="J197" s="18">
        <f t="shared" si="27"/>
        <v>195.27316430296599</v>
      </c>
      <c r="K197" s="32">
        <f t="shared" si="28"/>
        <v>3.9464301248035385</v>
      </c>
      <c r="L197" s="19">
        <f t="shared" si="29"/>
        <v>4948.096333333333</v>
      </c>
      <c r="M197" s="20">
        <f t="shared" si="30"/>
        <v>4948.096333333333</v>
      </c>
      <c r="N197" s="20">
        <f t="shared" si="31"/>
        <v>4948.09</v>
      </c>
      <c r="O197" s="20">
        <f t="shared" si="32"/>
        <v>4948.09</v>
      </c>
      <c r="P197" s="10"/>
      <c r="Q197" s="10"/>
      <c r="R197" s="10"/>
      <c r="S197" s="10"/>
      <c r="T197" s="10"/>
      <c r="U197" s="10"/>
      <c r="W197" s="7"/>
    </row>
    <row r="198" spans="1:23" ht="35.1" customHeight="1" x14ac:dyDescent="0.2">
      <c r="A198" s="34">
        <v>190</v>
      </c>
      <c r="B198" s="47" t="s">
        <v>221</v>
      </c>
      <c r="C198" s="49" t="s">
        <v>259</v>
      </c>
      <c r="D198" s="45" t="s">
        <v>131</v>
      </c>
      <c r="E198" s="16">
        <v>1</v>
      </c>
      <c r="F198" s="17">
        <v>1673.84</v>
      </c>
      <c r="G198" s="17">
        <v>1725.2508</v>
      </c>
      <c r="H198" s="17">
        <v>1816.7874000000002</v>
      </c>
      <c r="I198" s="17">
        <f t="shared" si="26"/>
        <v>1738.6260666666667</v>
      </c>
      <c r="J198" s="18">
        <f t="shared" si="27"/>
        <v>72.40623668230073</v>
      </c>
      <c r="K198" s="32">
        <f t="shared" si="28"/>
        <v>4.1645663820696992</v>
      </c>
      <c r="L198" s="19">
        <f t="shared" si="29"/>
        <v>1738.6260666666667</v>
      </c>
      <c r="M198" s="20">
        <f t="shared" si="30"/>
        <v>1738.6260666666667</v>
      </c>
      <c r="N198" s="20">
        <f t="shared" si="31"/>
        <v>1738.62</v>
      </c>
      <c r="O198" s="20">
        <f t="shared" si="32"/>
        <v>1738.62</v>
      </c>
      <c r="P198" s="10"/>
      <c r="Q198" s="10"/>
      <c r="R198" s="10"/>
      <c r="S198" s="10"/>
      <c r="T198" s="10"/>
      <c r="U198" s="10"/>
      <c r="W198" s="7"/>
    </row>
    <row r="199" spans="1:23" ht="35.1" customHeight="1" x14ac:dyDescent="0.2">
      <c r="A199" s="34">
        <v>191</v>
      </c>
      <c r="B199" s="47" t="s">
        <v>222</v>
      </c>
      <c r="C199" s="49" t="s">
        <v>259</v>
      </c>
      <c r="D199" s="45" t="s">
        <v>131</v>
      </c>
      <c r="E199" s="16">
        <v>1</v>
      </c>
      <c r="F199" s="17">
        <v>218.38</v>
      </c>
      <c r="G199" s="17">
        <v>226.32219999999998</v>
      </c>
      <c r="H199" s="17">
        <v>234.41079999999997</v>
      </c>
      <c r="I199" s="17">
        <f t="shared" si="26"/>
        <v>226.37099999999998</v>
      </c>
      <c r="J199" s="18">
        <f t="shared" si="27"/>
        <v>8.0155114147507618</v>
      </c>
      <c r="K199" s="32">
        <f t="shared" si="28"/>
        <v>3.5408737933528425</v>
      </c>
      <c r="L199" s="19">
        <f t="shared" si="29"/>
        <v>226.37099999999998</v>
      </c>
      <c r="M199" s="20">
        <f t="shared" si="30"/>
        <v>226.37099999999998</v>
      </c>
      <c r="N199" s="20">
        <f t="shared" si="31"/>
        <v>226.37</v>
      </c>
      <c r="O199" s="20">
        <f t="shared" si="32"/>
        <v>226.37</v>
      </c>
      <c r="P199" s="10"/>
      <c r="Q199" s="10"/>
      <c r="R199" s="10"/>
      <c r="S199" s="10"/>
      <c r="T199" s="10"/>
      <c r="U199" s="10"/>
      <c r="W199" s="7"/>
    </row>
    <row r="200" spans="1:23" ht="35.1" customHeight="1" x14ac:dyDescent="0.2">
      <c r="A200" s="34">
        <v>192</v>
      </c>
      <c r="B200" s="47" t="s">
        <v>223</v>
      </c>
      <c r="C200" s="49" t="s">
        <v>259</v>
      </c>
      <c r="D200" s="45" t="s">
        <v>131</v>
      </c>
      <c r="E200" s="16">
        <v>1</v>
      </c>
      <c r="F200" s="17">
        <v>8048.34</v>
      </c>
      <c r="G200" s="17">
        <v>8262.4377999999997</v>
      </c>
      <c r="H200" s="17">
        <v>8591.0936000000002</v>
      </c>
      <c r="I200" s="17">
        <f t="shared" si="26"/>
        <v>8300.6237999999994</v>
      </c>
      <c r="J200" s="18">
        <f t="shared" si="27"/>
        <v>273.3843366494138</v>
      </c>
      <c r="K200" s="32">
        <f t="shared" si="28"/>
        <v>3.2935396572172544</v>
      </c>
      <c r="L200" s="19">
        <f t="shared" si="29"/>
        <v>8300.6237999999994</v>
      </c>
      <c r="M200" s="20">
        <f t="shared" si="30"/>
        <v>8300.6237999999994</v>
      </c>
      <c r="N200" s="20">
        <f t="shared" si="31"/>
        <v>8300.6200000000008</v>
      </c>
      <c r="O200" s="20">
        <f t="shared" si="32"/>
        <v>8300.6200000000008</v>
      </c>
      <c r="P200" s="10"/>
      <c r="Q200" s="10"/>
      <c r="R200" s="10"/>
      <c r="S200" s="10"/>
      <c r="T200" s="10"/>
      <c r="U200" s="10"/>
      <c r="W200" s="7"/>
    </row>
    <row r="201" spans="1:23" ht="35.1" customHeight="1" x14ac:dyDescent="0.2">
      <c r="A201" s="34">
        <v>193</v>
      </c>
      <c r="B201" s="47" t="s">
        <v>224</v>
      </c>
      <c r="C201" s="49" t="s">
        <v>259</v>
      </c>
      <c r="D201" s="45" t="s">
        <v>131</v>
      </c>
      <c r="E201" s="16">
        <v>1</v>
      </c>
      <c r="F201" s="17">
        <v>339.15999999999997</v>
      </c>
      <c r="G201" s="17">
        <v>347.87079999999997</v>
      </c>
      <c r="H201" s="17">
        <v>357.26479999999998</v>
      </c>
      <c r="I201" s="17">
        <f t="shared" si="26"/>
        <v>348.09853333333331</v>
      </c>
      <c r="J201" s="18">
        <f t="shared" si="27"/>
        <v>9.0545481727877188</v>
      </c>
      <c r="K201" s="32">
        <f t="shared" si="28"/>
        <v>2.6011451660203448</v>
      </c>
      <c r="L201" s="19">
        <f t="shared" si="29"/>
        <v>348.09853333333331</v>
      </c>
      <c r="M201" s="20">
        <f t="shared" si="30"/>
        <v>348.09853333333331</v>
      </c>
      <c r="N201" s="20">
        <f t="shared" si="31"/>
        <v>348.09</v>
      </c>
      <c r="O201" s="20">
        <f t="shared" si="32"/>
        <v>348.09</v>
      </c>
      <c r="P201" s="10"/>
      <c r="Q201" s="10"/>
      <c r="R201" s="10"/>
      <c r="S201" s="10"/>
      <c r="T201" s="10"/>
      <c r="U201" s="10"/>
      <c r="W201" s="7"/>
    </row>
    <row r="202" spans="1:23" ht="35.1" customHeight="1" x14ac:dyDescent="0.2">
      <c r="A202" s="34">
        <v>194</v>
      </c>
      <c r="B202" s="47" t="s">
        <v>225</v>
      </c>
      <c r="C202" s="49" t="s">
        <v>259</v>
      </c>
      <c r="D202" s="45" t="s">
        <v>131</v>
      </c>
      <c r="E202" s="16">
        <v>1</v>
      </c>
      <c r="F202" s="17">
        <v>174.46</v>
      </c>
      <c r="G202" s="17">
        <v>180.84059999999999</v>
      </c>
      <c r="H202" s="17">
        <v>184.37859999999998</v>
      </c>
      <c r="I202" s="17">
        <f t="shared" si="26"/>
        <v>179.89306666666667</v>
      </c>
      <c r="J202" s="18">
        <f t="shared" si="27"/>
        <v>5.0267306525547184</v>
      </c>
      <c r="K202" s="32">
        <f t="shared" si="28"/>
        <v>2.7942881544562317</v>
      </c>
      <c r="L202" s="19">
        <f t="shared" si="29"/>
        <v>179.89306666666667</v>
      </c>
      <c r="M202" s="20">
        <f t="shared" si="30"/>
        <v>179.89306666666667</v>
      </c>
      <c r="N202" s="20">
        <f t="shared" si="31"/>
        <v>179.89</v>
      </c>
      <c r="O202" s="20">
        <f t="shared" si="32"/>
        <v>179.89</v>
      </c>
      <c r="P202" s="10"/>
      <c r="Q202" s="10"/>
      <c r="R202" s="10"/>
      <c r="S202" s="10"/>
      <c r="T202" s="10"/>
      <c r="U202" s="10"/>
      <c r="W202" s="7"/>
    </row>
    <row r="203" spans="1:23" ht="35.1" customHeight="1" x14ac:dyDescent="0.2">
      <c r="A203" s="34">
        <v>195</v>
      </c>
      <c r="B203" s="47" t="s">
        <v>226</v>
      </c>
      <c r="C203" s="49" t="s">
        <v>259</v>
      </c>
      <c r="D203" s="45" t="s">
        <v>131</v>
      </c>
      <c r="E203" s="16">
        <v>1</v>
      </c>
      <c r="F203" s="17">
        <v>235.46</v>
      </c>
      <c r="G203" s="17">
        <v>243.0728</v>
      </c>
      <c r="H203" s="17">
        <v>249.48999999999998</v>
      </c>
      <c r="I203" s="17">
        <f t="shared" si="26"/>
        <v>242.67426666666665</v>
      </c>
      <c r="J203" s="18">
        <f t="shared" si="27"/>
        <v>7.0234853607972401</v>
      </c>
      <c r="K203" s="32">
        <f t="shared" si="28"/>
        <v>2.8942027752965593</v>
      </c>
      <c r="L203" s="19">
        <f t="shared" si="29"/>
        <v>242.67426666666665</v>
      </c>
      <c r="M203" s="20">
        <f t="shared" si="30"/>
        <v>242.67426666666665</v>
      </c>
      <c r="N203" s="20">
        <f t="shared" si="31"/>
        <v>242.67</v>
      </c>
      <c r="O203" s="20">
        <f t="shared" si="32"/>
        <v>242.67</v>
      </c>
      <c r="P203" s="10"/>
      <c r="Q203" s="10"/>
      <c r="R203" s="10"/>
      <c r="S203" s="10"/>
      <c r="T203" s="10"/>
      <c r="U203" s="10"/>
      <c r="W203" s="7"/>
    </row>
    <row r="204" spans="1:23" ht="35.1" customHeight="1" x14ac:dyDescent="0.2">
      <c r="A204" s="34">
        <v>196</v>
      </c>
      <c r="B204" s="47" t="s">
        <v>227</v>
      </c>
      <c r="C204" s="49" t="s">
        <v>259</v>
      </c>
      <c r="D204" s="45" t="s">
        <v>131</v>
      </c>
      <c r="E204" s="16">
        <v>1</v>
      </c>
      <c r="F204" s="17">
        <v>572.17999999999995</v>
      </c>
      <c r="G204" s="17">
        <v>601.37459999999999</v>
      </c>
      <c r="H204" s="17">
        <v>622.78560000000004</v>
      </c>
      <c r="I204" s="17">
        <f t="shared" si="26"/>
        <v>598.7800666666667</v>
      </c>
      <c r="J204" s="18">
        <f t="shared" si="27"/>
        <v>25.402369776328658</v>
      </c>
      <c r="K204" s="32">
        <f t="shared" si="28"/>
        <v>4.2423539443689995</v>
      </c>
      <c r="L204" s="19">
        <f t="shared" si="29"/>
        <v>598.7800666666667</v>
      </c>
      <c r="M204" s="20">
        <f t="shared" si="30"/>
        <v>598.7800666666667</v>
      </c>
      <c r="N204" s="20">
        <f t="shared" si="31"/>
        <v>598.78</v>
      </c>
      <c r="O204" s="20">
        <f t="shared" si="32"/>
        <v>598.78</v>
      </c>
      <c r="P204" s="10"/>
      <c r="Q204" s="10"/>
      <c r="R204" s="10"/>
      <c r="S204" s="10"/>
      <c r="T204" s="10"/>
      <c r="U204" s="10"/>
      <c r="W204" s="7"/>
    </row>
    <row r="205" spans="1:23" ht="35.1" customHeight="1" x14ac:dyDescent="0.2">
      <c r="A205" s="34">
        <v>197</v>
      </c>
      <c r="B205" s="47" t="s">
        <v>228</v>
      </c>
      <c r="C205" s="49" t="s">
        <v>259</v>
      </c>
      <c r="D205" s="45" t="s">
        <v>131</v>
      </c>
      <c r="E205" s="16">
        <v>1</v>
      </c>
      <c r="F205" s="17">
        <v>1726.3</v>
      </c>
      <c r="G205" s="17">
        <v>1811.1022</v>
      </c>
      <c r="H205" s="17">
        <v>1852.7896000000001</v>
      </c>
      <c r="I205" s="17">
        <f t="shared" si="26"/>
        <v>1796.7306000000001</v>
      </c>
      <c r="J205" s="18">
        <f t="shared" si="27"/>
        <v>64.457830338602051</v>
      </c>
      <c r="K205" s="32">
        <f t="shared" si="28"/>
        <v>3.5875066823374659</v>
      </c>
      <c r="L205" s="19">
        <f t="shared" si="29"/>
        <v>1796.7306000000001</v>
      </c>
      <c r="M205" s="20">
        <f t="shared" si="30"/>
        <v>1796.7306000000001</v>
      </c>
      <c r="N205" s="20">
        <f t="shared" si="31"/>
        <v>1796.73</v>
      </c>
      <c r="O205" s="20">
        <f t="shared" si="32"/>
        <v>1796.73</v>
      </c>
      <c r="P205" s="10"/>
      <c r="Q205" s="10"/>
      <c r="R205" s="10"/>
      <c r="S205" s="10"/>
      <c r="T205" s="10"/>
      <c r="U205" s="10"/>
      <c r="W205" s="7"/>
    </row>
    <row r="206" spans="1:23" ht="35.1" customHeight="1" x14ac:dyDescent="0.2">
      <c r="A206" s="34">
        <v>198</v>
      </c>
      <c r="B206" s="47" t="s">
        <v>229</v>
      </c>
      <c r="C206" s="49" t="s">
        <v>259</v>
      </c>
      <c r="D206" s="45" t="s">
        <v>131</v>
      </c>
      <c r="E206" s="16">
        <v>1</v>
      </c>
      <c r="F206" s="17">
        <v>1909.3</v>
      </c>
      <c r="G206" s="17">
        <v>1995.5906</v>
      </c>
      <c r="H206" s="17">
        <v>2076.2203999999997</v>
      </c>
      <c r="I206" s="17">
        <f t="shared" si="26"/>
        <v>1993.7036666666663</v>
      </c>
      <c r="J206" s="18">
        <f t="shared" si="27"/>
        <v>83.476196440023017</v>
      </c>
      <c r="K206" s="32">
        <f t="shared" si="28"/>
        <v>4.1869911680299712</v>
      </c>
      <c r="L206" s="19">
        <f t="shared" si="29"/>
        <v>1993.7036666666663</v>
      </c>
      <c r="M206" s="20">
        <f t="shared" si="30"/>
        <v>1993.7036666666663</v>
      </c>
      <c r="N206" s="20">
        <f t="shared" si="31"/>
        <v>1993.7</v>
      </c>
      <c r="O206" s="20">
        <f t="shared" si="32"/>
        <v>1993.7</v>
      </c>
      <c r="P206" s="10"/>
      <c r="Q206" s="10"/>
      <c r="R206" s="10"/>
      <c r="S206" s="10"/>
      <c r="T206" s="10"/>
      <c r="U206" s="10"/>
      <c r="W206" s="7"/>
    </row>
    <row r="207" spans="1:23" ht="35.1" customHeight="1" x14ac:dyDescent="0.2">
      <c r="A207" s="34">
        <v>199</v>
      </c>
      <c r="B207" s="47" t="s">
        <v>230</v>
      </c>
      <c r="C207" s="49" t="s">
        <v>259</v>
      </c>
      <c r="D207" s="45" t="s">
        <v>131</v>
      </c>
      <c r="E207" s="16">
        <v>1</v>
      </c>
      <c r="F207" s="17">
        <v>2165.5</v>
      </c>
      <c r="G207" s="17">
        <v>2245.288</v>
      </c>
      <c r="H207" s="17">
        <v>2360.8708000000001</v>
      </c>
      <c r="I207" s="17">
        <f t="shared" si="26"/>
        <v>2257.2196000000004</v>
      </c>
      <c r="J207" s="18">
        <f t="shared" si="27"/>
        <v>98.23039082727918</v>
      </c>
      <c r="K207" s="32">
        <f t="shared" si="28"/>
        <v>4.3518313781822187</v>
      </c>
      <c r="L207" s="19">
        <f t="shared" si="29"/>
        <v>2257.2196000000004</v>
      </c>
      <c r="M207" s="20">
        <f t="shared" si="30"/>
        <v>2257.2196000000004</v>
      </c>
      <c r="N207" s="20">
        <f t="shared" si="31"/>
        <v>2257.21</v>
      </c>
      <c r="O207" s="20">
        <f t="shared" si="32"/>
        <v>2257.21</v>
      </c>
      <c r="P207" s="10"/>
      <c r="Q207" s="10"/>
      <c r="R207" s="10"/>
      <c r="S207" s="10"/>
      <c r="T207" s="10"/>
      <c r="U207" s="10"/>
      <c r="W207" s="7"/>
    </row>
    <row r="208" spans="1:23" ht="35.1" customHeight="1" x14ac:dyDescent="0.2">
      <c r="A208" s="34">
        <v>200</v>
      </c>
      <c r="B208" s="47" t="s">
        <v>231</v>
      </c>
      <c r="C208" s="49" t="s">
        <v>259</v>
      </c>
      <c r="D208" s="45" t="s">
        <v>131</v>
      </c>
      <c r="E208" s="16">
        <v>1</v>
      </c>
      <c r="F208" s="17">
        <v>1433.5</v>
      </c>
      <c r="G208" s="17">
        <v>1476.2121999999999</v>
      </c>
      <c r="H208" s="17">
        <v>1557.9887999999999</v>
      </c>
      <c r="I208" s="17">
        <f t="shared" si="26"/>
        <v>1489.2336666666667</v>
      </c>
      <c r="J208" s="18">
        <f t="shared" si="27"/>
        <v>63.257681564955604</v>
      </c>
      <c r="K208" s="32">
        <f t="shared" si="28"/>
        <v>4.2476666342458191</v>
      </c>
      <c r="L208" s="19">
        <f t="shared" si="29"/>
        <v>1489.2336666666665</v>
      </c>
      <c r="M208" s="20">
        <f t="shared" si="30"/>
        <v>1489.2336666666665</v>
      </c>
      <c r="N208" s="20">
        <f t="shared" si="31"/>
        <v>1489.23</v>
      </c>
      <c r="O208" s="20">
        <f t="shared" si="32"/>
        <v>1489.23</v>
      </c>
      <c r="P208" s="10"/>
      <c r="Q208" s="10"/>
      <c r="R208" s="10"/>
      <c r="S208" s="10"/>
      <c r="T208" s="10"/>
      <c r="U208" s="10"/>
      <c r="W208" s="7"/>
    </row>
    <row r="209" spans="1:23" ht="35.1" customHeight="1" x14ac:dyDescent="0.2">
      <c r="A209" s="34">
        <v>201</v>
      </c>
      <c r="B209" s="47" t="s">
        <v>232</v>
      </c>
      <c r="C209" s="49" t="s">
        <v>260</v>
      </c>
      <c r="D209" s="45" t="s">
        <v>131</v>
      </c>
      <c r="E209" s="16">
        <v>1</v>
      </c>
      <c r="F209" s="17">
        <v>1753.1399999999999</v>
      </c>
      <c r="G209" s="17">
        <v>1827.0231999999999</v>
      </c>
      <c r="H209" s="17">
        <v>1889.4872</v>
      </c>
      <c r="I209" s="17">
        <f t="shared" si="26"/>
        <v>1823.2168000000001</v>
      </c>
      <c r="J209" s="18">
        <f t="shared" si="27"/>
        <v>68.253250821334589</v>
      </c>
      <c r="K209" s="32">
        <f t="shared" si="28"/>
        <v>3.7435619736135926</v>
      </c>
      <c r="L209" s="19">
        <f t="shared" si="29"/>
        <v>1823.2168000000001</v>
      </c>
      <c r="M209" s="20">
        <f t="shared" si="30"/>
        <v>1823.2168000000001</v>
      </c>
      <c r="N209" s="20">
        <f t="shared" si="31"/>
        <v>1823.21</v>
      </c>
      <c r="O209" s="20">
        <f t="shared" si="32"/>
        <v>1823.21</v>
      </c>
      <c r="P209" s="10"/>
      <c r="Q209" s="10"/>
      <c r="R209" s="10"/>
      <c r="S209" s="10"/>
      <c r="T209" s="10"/>
      <c r="U209" s="10"/>
      <c r="W209" s="7"/>
    </row>
    <row r="210" spans="1:23" ht="35.1" customHeight="1" x14ac:dyDescent="0.2">
      <c r="A210" s="34">
        <v>202</v>
      </c>
      <c r="B210" s="47" t="s">
        <v>233</v>
      </c>
      <c r="C210" s="49" t="s">
        <v>259</v>
      </c>
      <c r="D210" s="45" t="s">
        <v>131</v>
      </c>
      <c r="E210" s="16">
        <v>1</v>
      </c>
      <c r="F210" s="17">
        <v>2903.6</v>
      </c>
      <c r="G210" s="17">
        <v>2977.7272000000003</v>
      </c>
      <c r="H210" s="17">
        <v>3074.7293999999997</v>
      </c>
      <c r="I210" s="17">
        <f t="shared" si="26"/>
        <v>2985.3521999999998</v>
      </c>
      <c r="J210" s="18">
        <f t="shared" si="27"/>
        <v>85.819131636482894</v>
      </c>
      <c r="K210" s="32">
        <f t="shared" si="28"/>
        <v>2.8746736025478969</v>
      </c>
      <c r="L210" s="19">
        <f t="shared" si="29"/>
        <v>2985.3521999999998</v>
      </c>
      <c r="M210" s="20">
        <f t="shared" si="30"/>
        <v>2985.3521999999998</v>
      </c>
      <c r="N210" s="20">
        <f t="shared" si="31"/>
        <v>2985.35</v>
      </c>
      <c r="O210" s="20">
        <f t="shared" si="32"/>
        <v>2985.35</v>
      </c>
      <c r="P210" s="10"/>
      <c r="Q210" s="10"/>
      <c r="R210" s="10"/>
      <c r="S210" s="10"/>
      <c r="T210" s="10"/>
      <c r="U210" s="10"/>
      <c r="W210" s="7"/>
    </row>
    <row r="211" spans="1:23" ht="35.1" customHeight="1" x14ac:dyDescent="0.2">
      <c r="A211" s="34">
        <v>203</v>
      </c>
      <c r="B211" s="47" t="s">
        <v>234</v>
      </c>
      <c r="C211" s="49" t="s">
        <v>259</v>
      </c>
      <c r="D211" s="45" t="s">
        <v>131</v>
      </c>
      <c r="E211" s="16">
        <v>1</v>
      </c>
      <c r="F211" s="17">
        <v>1950.78</v>
      </c>
      <c r="G211" s="17">
        <v>2005.7531999999999</v>
      </c>
      <c r="H211" s="17">
        <v>2087.0783999999999</v>
      </c>
      <c r="I211" s="17">
        <f t="shared" si="26"/>
        <v>2014.5372</v>
      </c>
      <c r="J211" s="18">
        <f t="shared" si="27"/>
        <v>68.572461328437043</v>
      </c>
      <c r="K211" s="32">
        <f t="shared" si="28"/>
        <v>3.4038816125329947</v>
      </c>
      <c r="L211" s="19">
        <f t="shared" si="29"/>
        <v>2014.5372</v>
      </c>
      <c r="M211" s="20">
        <f t="shared" si="30"/>
        <v>2014.5372</v>
      </c>
      <c r="N211" s="20">
        <f t="shared" si="31"/>
        <v>2014.53</v>
      </c>
      <c r="O211" s="20">
        <f t="shared" si="32"/>
        <v>2014.53</v>
      </c>
      <c r="P211" s="10"/>
      <c r="Q211" s="10"/>
      <c r="R211" s="10"/>
      <c r="S211" s="10"/>
      <c r="T211" s="10"/>
      <c r="U211" s="10"/>
      <c r="W211" s="7"/>
    </row>
    <row r="212" spans="1:23" ht="35.1" customHeight="1" x14ac:dyDescent="0.2">
      <c r="A212" s="34">
        <v>204</v>
      </c>
      <c r="B212" s="47" t="s">
        <v>235</v>
      </c>
      <c r="C212" s="49" t="s">
        <v>259</v>
      </c>
      <c r="D212" s="45" t="s">
        <v>131</v>
      </c>
      <c r="E212" s="16">
        <v>1</v>
      </c>
      <c r="F212" s="17">
        <v>2490.02</v>
      </c>
      <c r="G212" s="17">
        <v>2608.665</v>
      </c>
      <c r="H212" s="17">
        <v>2701.6045999999997</v>
      </c>
      <c r="I212" s="17">
        <f t="shared" si="26"/>
        <v>2600.0965333333329</v>
      </c>
      <c r="J212" s="18">
        <f t="shared" si="27"/>
        <v>106.05222630880175</v>
      </c>
      <c r="K212" s="32">
        <f t="shared" si="28"/>
        <v>4.0787803433145013</v>
      </c>
      <c r="L212" s="19">
        <f t="shared" si="29"/>
        <v>2600.0965333333329</v>
      </c>
      <c r="M212" s="20">
        <f t="shared" si="30"/>
        <v>2600.0965333333329</v>
      </c>
      <c r="N212" s="20">
        <f t="shared" si="31"/>
        <v>2600.09</v>
      </c>
      <c r="O212" s="20">
        <f t="shared" si="32"/>
        <v>2600.09</v>
      </c>
      <c r="P212" s="10"/>
      <c r="Q212" s="10"/>
      <c r="R212" s="10"/>
      <c r="S212" s="10"/>
      <c r="T212" s="10"/>
      <c r="U212" s="10"/>
      <c r="W212" s="7"/>
    </row>
    <row r="213" spans="1:23" ht="35.1" customHeight="1" x14ac:dyDescent="0.2">
      <c r="A213" s="34">
        <v>205</v>
      </c>
      <c r="B213" s="47" t="s">
        <v>236</v>
      </c>
      <c r="C213" s="49" t="s">
        <v>259</v>
      </c>
      <c r="D213" s="45" t="s">
        <v>131</v>
      </c>
      <c r="E213" s="16">
        <v>1</v>
      </c>
      <c r="F213" s="17">
        <v>1971.52</v>
      </c>
      <c r="G213" s="17">
        <v>2060.4823999999999</v>
      </c>
      <c r="H213" s="17">
        <v>2131.0228000000002</v>
      </c>
      <c r="I213" s="17">
        <f t="shared" si="26"/>
        <v>2054.3417333333332</v>
      </c>
      <c r="J213" s="18">
        <f t="shared" si="27"/>
        <v>79.928509571324724</v>
      </c>
      <c r="K213" s="32">
        <f t="shared" si="28"/>
        <v>3.890711475818307</v>
      </c>
      <c r="L213" s="19">
        <f t="shared" si="29"/>
        <v>2054.3417333333332</v>
      </c>
      <c r="M213" s="20">
        <f t="shared" si="30"/>
        <v>2054.3417333333332</v>
      </c>
      <c r="N213" s="20">
        <f t="shared" si="31"/>
        <v>2054.34</v>
      </c>
      <c r="O213" s="20">
        <f t="shared" si="32"/>
        <v>2054.34</v>
      </c>
      <c r="P213" s="10"/>
      <c r="Q213" s="10"/>
      <c r="R213" s="10"/>
      <c r="S213" s="10"/>
      <c r="T213" s="10"/>
      <c r="U213" s="10"/>
      <c r="W213" s="7"/>
    </row>
    <row r="214" spans="1:23" ht="35.1" customHeight="1" x14ac:dyDescent="0.2">
      <c r="A214" s="34">
        <v>206</v>
      </c>
      <c r="B214" s="47" t="s">
        <v>237</v>
      </c>
      <c r="C214" s="49" t="s">
        <v>259</v>
      </c>
      <c r="D214" s="45" t="s">
        <v>131</v>
      </c>
      <c r="E214" s="16">
        <v>1</v>
      </c>
      <c r="F214" s="17">
        <v>1823.8999999999999</v>
      </c>
      <c r="G214" s="17">
        <v>1899.1862000000001</v>
      </c>
      <c r="H214" s="17">
        <v>1977.4736</v>
      </c>
      <c r="I214" s="17">
        <f t="shared" si="26"/>
        <v>1900.1866</v>
      </c>
      <c r="J214" s="18">
        <f t="shared" si="27"/>
        <v>76.791687404041411</v>
      </c>
      <c r="K214" s="32">
        <f t="shared" si="28"/>
        <v>4.041270862769025</v>
      </c>
      <c r="L214" s="19">
        <f t="shared" si="29"/>
        <v>1900.1866</v>
      </c>
      <c r="M214" s="20">
        <f t="shared" si="30"/>
        <v>1900.1866</v>
      </c>
      <c r="N214" s="20">
        <f t="shared" si="31"/>
        <v>1900.18</v>
      </c>
      <c r="O214" s="20">
        <f t="shared" si="32"/>
        <v>1900.18</v>
      </c>
      <c r="P214" s="10"/>
      <c r="Q214" s="10"/>
      <c r="R214" s="10"/>
      <c r="S214" s="10"/>
      <c r="T214" s="10"/>
      <c r="U214" s="10"/>
      <c r="W214" s="7"/>
    </row>
    <row r="215" spans="1:23" ht="35.1" customHeight="1" x14ac:dyDescent="0.2">
      <c r="A215" s="34">
        <v>207</v>
      </c>
      <c r="B215" s="47" t="s">
        <v>238</v>
      </c>
      <c r="C215" s="49" t="s">
        <v>259</v>
      </c>
      <c r="D215" s="45" t="s">
        <v>131</v>
      </c>
      <c r="E215" s="16">
        <v>1</v>
      </c>
      <c r="F215" s="17">
        <v>273.27999999999997</v>
      </c>
      <c r="G215" s="17">
        <v>287.66379999999998</v>
      </c>
      <c r="H215" s="17">
        <v>291.61660000000001</v>
      </c>
      <c r="I215" s="17">
        <f t="shared" si="26"/>
        <v>284.18680000000001</v>
      </c>
      <c r="J215" s="18">
        <f t="shared" si="27"/>
        <v>9.6501228821191845</v>
      </c>
      <c r="K215" s="32">
        <f t="shared" si="28"/>
        <v>3.3956970844948406</v>
      </c>
      <c r="L215" s="19">
        <f t="shared" si="29"/>
        <v>284.18680000000001</v>
      </c>
      <c r="M215" s="20">
        <f t="shared" si="30"/>
        <v>284.18680000000001</v>
      </c>
      <c r="N215" s="20">
        <f t="shared" si="31"/>
        <v>284.18</v>
      </c>
      <c r="O215" s="20">
        <f t="shared" si="32"/>
        <v>284.18</v>
      </c>
      <c r="P215" s="10"/>
      <c r="Q215" s="10"/>
      <c r="R215" s="10"/>
      <c r="S215" s="10"/>
      <c r="T215" s="10"/>
      <c r="U215" s="10"/>
      <c r="W215" s="7"/>
    </row>
    <row r="216" spans="1:23" ht="35.1" customHeight="1" x14ac:dyDescent="0.2">
      <c r="A216" s="34">
        <v>208</v>
      </c>
      <c r="B216" s="47" t="s">
        <v>239</v>
      </c>
      <c r="C216" s="49" t="s">
        <v>259</v>
      </c>
      <c r="D216" s="45" t="s">
        <v>131</v>
      </c>
      <c r="E216" s="16">
        <v>1</v>
      </c>
      <c r="F216" s="17">
        <v>253.76</v>
      </c>
      <c r="G216" s="17">
        <v>260.31139999999999</v>
      </c>
      <c r="H216" s="17">
        <v>275.26859999999999</v>
      </c>
      <c r="I216" s="17">
        <f t="shared" si="26"/>
        <v>263.11333333333334</v>
      </c>
      <c r="J216" s="18">
        <f t="shared" si="27"/>
        <v>11.024658330004305</v>
      </c>
      <c r="K216" s="32">
        <f t="shared" si="28"/>
        <v>4.1900796855617237</v>
      </c>
      <c r="L216" s="19">
        <f t="shared" si="29"/>
        <v>263.11333333333334</v>
      </c>
      <c r="M216" s="20">
        <f t="shared" si="30"/>
        <v>263.11333333333334</v>
      </c>
      <c r="N216" s="20">
        <f t="shared" si="31"/>
        <v>263.11</v>
      </c>
      <c r="O216" s="20">
        <f t="shared" si="32"/>
        <v>263.11</v>
      </c>
      <c r="P216" s="10"/>
      <c r="Q216" s="10"/>
      <c r="R216" s="10"/>
      <c r="S216" s="10"/>
      <c r="T216" s="10"/>
      <c r="U216" s="10"/>
      <c r="W216" s="7"/>
    </row>
    <row r="217" spans="1:23" ht="35.1" customHeight="1" x14ac:dyDescent="0.2">
      <c r="A217" s="34">
        <v>209</v>
      </c>
      <c r="B217" s="47" t="s">
        <v>240</v>
      </c>
      <c r="C217" s="49" t="s">
        <v>259</v>
      </c>
      <c r="D217" s="45" t="s">
        <v>131</v>
      </c>
      <c r="E217" s="16">
        <v>1</v>
      </c>
      <c r="F217" s="17">
        <v>383.08</v>
      </c>
      <c r="G217" s="17">
        <v>399.9282</v>
      </c>
      <c r="H217" s="17">
        <v>413.15299999999996</v>
      </c>
      <c r="I217" s="17">
        <f t="shared" si="26"/>
        <v>398.72039999999998</v>
      </c>
      <c r="J217" s="18">
        <f t="shared" si="27"/>
        <v>15.072837087953937</v>
      </c>
      <c r="K217" s="32">
        <f t="shared" si="28"/>
        <v>3.7803024595566059</v>
      </c>
      <c r="L217" s="19">
        <f t="shared" si="29"/>
        <v>398.72039999999998</v>
      </c>
      <c r="M217" s="20">
        <f t="shared" si="30"/>
        <v>398.72039999999998</v>
      </c>
      <c r="N217" s="20">
        <f t="shared" si="31"/>
        <v>398.72</v>
      </c>
      <c r="O217" s="20">
        <f t="shared" si="32"/>
        <v>398.72</v>
      </c>
      <c r="P217" s="10"/>
      <c r="Q217" s="10"/>
      <c r="R217" s="10"/>
      <c r="S217" s="10"/>
      <c r="T217" s="10"/>
      <c r="U217" s="10"/>
      <c r="W217" s="7"/>
    </row>
    <row r="218" spans="1:23" ht="35.1" customHeight="1" x14ac:dyDescent="0.2">
      <c r="A218" s="34">
        <v>210</v>
      </c>
      <c r="B218" s="47" t="s">
        <v>241</v>
      </c>
      <c r="C218" s="49" t="s">
        <v>259</v>
      </c>
      <c r="D218" s="45" t="s">
        <v>131</v>
      </c>
      <c r="E218" s="16">
        <v>1</v>
      </c>
      <c r="F218" s="17">
        <v>1972.74</v>
      </c>
      <c r="G218" s="17">
        <v>2053.8456000000001</v>
      </c>
      <c r="H218" s="17">
        <v>2146.6387999999997</v>
      </c>
      <c r="I218" s="17">
        <f t="shared" si="26"/>
        <v>2057.7414666666668</v>
      </c>
      <c r="J218" s="18">
        <f t="shared" si="27"/>
        <v>87.014834902867605</v>
      </c>
      <c r="K218" s="32">
        <f t="shared" si="28"/>
        <v>4.2286573076559923</v>
      </c>
      <c r="L218" s="19">
        <f t="shared" si="29"/>
        <v>2057.7414666666664</v>
      </c>
      <c r="M218" s="20">
        <f t="shared" si="30"/>
        <v>2057.7414666666664</v>
      </c>
      <c r="N218" s="20">
        <f t="shared" si="31"/>
        <v>2057.7399999999998</v>
      </c>
      <c r="O218" s="20">
        <f t="shared" si="32"/>
        <v>2057.7399999999998</v>
      </c>
      <c r="P218" s="10"/>
      <c r="Q218" s="10"/>
      <c r="R218" s="10"/>
      <c r="S218" s="10"/>
      <c r="T218" s="10"/>
      <c r="U218" s="10"/>
      <c r="W218" s="7"/>
    </row>
    <row r="219" spans="1:23" ht="35.1" customHeight="1" x14ac:dyDescent="0.2">
      <c r="A219" s="34">
        <v>211</v>
      </c>
      <c r="B219" s="47" t="s">
        <v>242</v>
      </c>
      <c r="C219" s="49" t="s">
        <v>259</v>
      </c>
      <c r="D219" s="45" t="s">
        <v>131</v>
      </c>
      <c r="E219" s="16">
        <v>1</v>
      </c>
      <c r="F219" s="17">
        <v>2560.7799999999997</v>
      </c>
      <c r="G219" s="17">
        <v>2639.0918000000001</v>
      </c>
      <c r="H219" s="17">
        <v>2753.6498000000001</v>
      </c>
      <c r="I219" s="17">
        <f t="shared" si="26"/>
        <v>2651.1738666666665</v>
      </c>
      <c r="J219" s="18">
        <f t="shared" si="27"/>
        <v>97.000887569204068</v>
      </c>
      <c r="K219" s="32">
        <f t="shared" si="28"/>
        <v>3.6587901227000152</v>
      </c>
      <c r="L219" s="19">
        <f t="shared" si="29"/>
        <v>2651.1738666666665</v>
      </c>
      <c r="M219" s="20">
        <f t="shared" si="30"/>
        <v>2651.1738666666665</v>
      </c>
      <c r="N219" s="20">
        <f t="shared" si="31"/>
        <v>2651.17</v>
      </c>
      <c r="O219" s="20">
        <f t="shared" si="32"/>
        <v>2651.17</v>
      </c>
      <c r="P219" s="10"/>
      <c r="Q219" s="10"/>
      <c r="R219" s="10"/>
      <c r="S219" s="10"/>
      <c r="T219" s="10"/>
      <c r="U219" s="10"/>
      <c r="W219" s="7"/>
    </row>
    <row r="220" spans="1:23" ht="35.1" customHeight="1" x14ac:dyDescent="0.2">
      <c r="A220" s="34">
        <v>212</v>
      </c>
      <c r="B220" s="47" t="s">
        <v>243</v>
      </c>
      <c r="C220" s="49" t="s">
        <v>260</v>
      </c>
      <c r="D220" s="45" t="s">
        <v>131</v>
      </c>
      <c r="E220" s="16">
        <v>1</v>
      </c>
      <c r="F220" s="17">
        <v>2552.2399999999998</v>
      </c>
      <c r="G220" s="17">
        <v>2632.0157999999997</v>
      </c>
      <c r="H220" s="17">
        <v>2734.0688</v>
      </c>
      <c r="I220" s="17">
        <f t="shared" si="26"/>
        <v>2639.4415333333332</v>
      </c>
      <c r="J220" s="18">
        <f t="shared" si="27"/>
        <v>91.14156167201304</v>
      </c>
      <c r="K220" s="32">
        <f t="shared" si="28"/>
        <v>3.4530623437190129</v>
      </c>
      <c r="L220" s="19">
        <f t="shared" si="29"/>
        <v>2639.4415333333327</v>
      </c>
      <c r="M220" s="20">
        <f t="shared" si="30"/>
        <v>2639.4415333333327</v>
      </c>
      <c r="N220" s="20">
        <f t="shared" si="31"/>
        <v>2639.44</v>
      </c>
      <c r="O220" s="20">
        <f t="shared" si="32"/>
        <v>2639.44</v>
      </c>
      <c r="P220" s="10"/>
      <c r="Q220" s="10"/>
      <c r="R220" s="10"/>
      <c r="S220" s="10"/>
      <c r="T220" s="10"/>
      <c r="U220" s="10"/>
      <c r="W220" s="7"/>
    </row>
    <row r="221" spans="1:23" ht="35.1" customHeight="1" x14ac:dyDescent="0.2">
      <c r="A221" s="34">
        <v>213</v>
      </c>
      <c r="B221" s="47" t="s">
        <v>244</v>
      </c>
      <c r="C221" s="49" t="s">
        <v>259</v>
      </c>
      <c r="D221" s="45" t="s">
        <v>131</v>
      </c>
      <c r="E221" s="16">
        <v>1</v>
      </c>
      <c r="F221" s="17">
        <v>3663.66</v>
      </c>
      <c r="G221" s="17">
        <v>3782.4513999999999</v>
      </c>
      <c r="H221" s="17">
        <v>3942.3568</v>
      </c>
      <c r="I221" s="17">
        <f t="shared" si="26"/>
        <v>3796.1560666666664</v>
      </c>
      <c r="J221" s="18">
        <f t="shared" si="27"/>
        <v>139.85292273990331</v>
      </c>
      <c r="K221" s="32">
        <f t="shared" si="28"/>
        <v>3.684066731816575</v>
      </c>
      <c r="L221" s="19">
        <f t="shared" si="29"/>
        <v>3796.1560666666664</v>
      </c>
      <c r="M221" s="20">
        <f t="shared" si="30"/>
        <v>3796.1560666666664</v>
      </c>
      <c r="N221" s="20">
        <f t="shared" si="31"/>
        <v>3796.15</v>
      </c>
      <c r="O221" s="20">
        <f t="shared" si="32"/>
        <v>3796.15</v>
      </c>
      <c r="P221" s="10"/>
      <c r="Q221" s="10"/>
      <c r="R221" s="10"/>
      <c r="S221" s="10"/>
      <c r="T221" s="10"/>
      <c r="U221" s="10"/>
      <c r="W221" s="7"/>
    </row>
    <row r="222" spans="1:23" ht="35.1" customHeight="1" x14ac:dyDescent="0.2">
      <c r="A222" s="34">
        <v>214</v>
      </c>
      <c r="B222" s="47" t="s">
        <v>245</v>
      </c>
      <c r="C222" s="49" t="s">
        <v>259</v>
      </c>
      <c r="D222" s="45" t="s">
        <v>131</v>
      </c>
      <c r="E222" s="16">
        <v>1</v>
      </c>
      <c r="F222" s="17">
        <v>381.86</v>
      </c>
      <c r="G222" s="17">
        <v>400.35520000000002</v>
      </c>
      <c r="H222" s="17">
        <v>417.911</v>
      </c>
      <c r="I222" s="17">
        <f t="shared" si="26"/>
        <v>400.0420666666667</v>
      </c>
      <c r="J222" s="18">
        <f t="shared" si="27"/>
        <v>18.027539754867639</v>
      </c>
      <c r="K222" s="32">
        <f t="shared" si="28"/>
        <v>4.506411014491885</v>
      </c>
      <c r="L222" s="19">
        <f t="shared" si="29"/>
        <v>400.0420666666667</v>
      </c>
      <c r="M222" s="20">
        <f t="shared" si="30"/>
        <v>400.0420666666667</v>
      </c>
      <c r="N222" s="20">
        <f t="shared" si="31"/>
        <v>400.04</v>
      </c>
      <c r="O222" s="20">
        <f t="shared" si="32"/>
        <v>400.04</v>
      </c>
      <c r="P222" s="10"/>
      <c r="Q222" s="10"/>
      <c r="R222" s="10"/>
      <c r="S222" s="10"/>
      <c r="T222" s="10"/>
      <c r="U222" s="10"/>
      <c r="W222" s="7"/>
    </row>
    <row r="223" spans="1:23" ht="35.1" customHeight="1" x14ac:dyDescent="0.2">
      <c r="A223" s="34">
        <v>215</v>
      </c>
      <c r="B223" s="47" t="s">
        <v>246</v>
      </c>
      <c r="C223" s="49" t="s">
        <v>259</v>
      </c>
      <c r="D223" s="45" t="s">
        <v>131</v>
      </c>
      <c r="E223" s="16">
        <v>1</v>
      </c>
      <c r="F223" s="17">
        <v>394.06</v>
      </c>
      <c r="G223" s="17">
        <v>407.541</v>
      </c>
      <c r="H223" s="17">
        <v>426.46319999999997</v>
      </c>
      <c r="I223" s="17">
        <f t="shared" si="26"/>
        <v>409.35473333333334</v>
      </c>
      <c r="J223" s="18">
        <f t="shared" si="27"/>
        <v>16.277563208703349</v>
      </c>
      <c r="K223" s="32">
        <f t="shared" si="28"/>
        <v>3.9763955032733667</v>
      </c>
      <c r="L223" s="19">
        <f t="shared" si="29"/>
        <v>409.35473333333334</v>
      </c>
      <c r="M223" s="20">
        <f t="shared" si="30"/>
        <v>409.35473333333334</v>
      </c>
      <c r="N223" s="20">
        <f t="shared" si="31"/>
        <v>409.35</v>
      </c>
      <c r="O223" s="20">
        <f t="shared" si="32"/>
        <v>409.35</v>
      </c>
      <c r="P223" s="10"/>
      <c r="Q223" s="10"/>
      <c r="R223" s="10"/>
      <c r="S223" s="10"/>
      <c r="T223" s="10"/>
      <c r="U223" s="10"/>
      <c r="W223" s="7"/>
    </row>
    <row r="224" spans="1:23" ht="35.1" customHeight="1" x14ac:dyDescent="0.2">
      <c r="A224" s="34">
        <v>216</v>
      </c>
      <c r="B224" s="47" t="s">
        <v>247</v>
      </c>
      <c r="C224" s="49" t="s">
        <v>259</v>
      </c>
      <c r="D224" s="45" t="s">
        <v>131</v>
      </c>
      <c r="E224" s="16">
        <v>1</v>
      </c>
      <c r="F224" s="17">
        <v>751.52</v>
      </c>
      <c r="G224" s="17">
        <v>795.86699999999996</v>
      </c>
      <c r="H224" s="17">
        <v>823.52440000000001</v>
      </c>
      <c r="I224" s="17">
        <f t="shared" si="26"/>
        <v>790.30380000000002</v>
      </c>
      <c r="J224" s="18">
        <f t="shared" si="27"/>
        <v>36.323137261530711</v>
      </c>
      <c r="K224" s="32">
        <f t="shared" si="28"/>
        <v>4.5960980146534425</v>
      </c>
      <c r="L224" s="19">
        <f t="shared" si="29"/>
        <v>790.30379999999991</v>
      </c>
      <c r="M224" s="20">
        <f t="shared" si="30"/>
        <v>790.30379999999991</v>
      </c>
      <c r="N224" s="20">
        <f t="shared" si="31"/>
        <v>790.3</v>
      </c>
      <c r="O224" s="20">
        <f t="shared" si="32"/>
        <v>790.3</v>
      </c>
      <c r="P224" s="10"/>
      <c r="Q224" s="10"/>
      <c r="R224" s="10"/>
      <c r="S224" s="10"/>
      <c r="T224" s="10"/>
      <c r="U224" s="10"/>
      <c r="W224" s="7"/>
    </row>
    <row r="225" spans="1:23" ht="35.1" customHeight="1" x14ac:dyDescent="0.2">
      <c r="A225" s="34">
        <v>217</v>
      </c>
      <c r="B225" s="47" t="s">
        <v>248</v>
      </c>
      <c r="C225" s="49" t="s">
        <v>259</v>
      </c>
      <c r="D225" s="45" t="s">
        <v>131</v>
      </c>
      <c r="E225" s="16">
        <v>1</v>
      </c>
      <c r="F225" s="17">
        <v>3584.36</v>
      </c>
      <c r="G225" s="17">
        <v>3730.4183999999996</v>
      </c>
      <c r="H225" s="17">
        <v>3898.7051999999999</v>
      </c>
      <c r="I225" s="17">
        <f t="shared" si="26"/>
        <v>3737.8278666666665</v>
      </c>
      <c r="J225" s="18">
        <f t="shared" si="27"/>
        <v>157.30353250316188</v>
      </c>
      <c r="K225" s="32">
        <f t="shared" si="28"/>
        <v>4.2084209897938019</v>
      </c>
      <c r="L225" s="19">
        <f t="shared" si="29"/>
        <v>3737.8278666666665</v>
      </c>
      <c r="M225" s="20">
        <f t="shared" si="30"/>
        <v>3737.8278666666665</v>
      </c>
      <c r="N225" s="20">
        <f t="shared" si="31"/>
        <v>3737.82</v>
      </c>
      <c r="O225" s="20">
        <f t="shared" si="32"/>
        <v>3737.82</v>
      </c>
      <c r="P225" s="10"/>
      <c r="Q225" s="10"/>
      <c r="R225" s="10"/>
      <c r="S225" s="10"/>
      <c r="T225" s="10"/>
      <c r="U225" s="10"/>
      <c r="W225" s="7"/>
    </row>
    <row r="226" spans="1:23" ht="35.1" customHeight="1" x14ac:dyDescent="0.2">
      <c r="A226" s="34">
        <v>218</v>
      </c>
      <c r="B226" s="47" t="s">
        <v>249</v>
      </c>
      <c r="C226" s="49" t="s">
        <v>259</v>
      </c>
      <c r="D226" s="45" t="s">
        <v>131</v>
      </c>
      <c r="E226" s="16">
        <v>1</v>
      </c>
      <c r="F226" s="17">
        <v>3834.46</v>
      </c>
      <c r="G226" s="17">
        <v>3941.6857999999997</v>
      </c>
      <c r="H226" s="17">
        <v>4143.4250000000002</v>
      </c>
      <c r="I226" s="17">
        <f t="shared" si="26"/>
        <v>3973.190266666667</v>
      </c>
      <c r="J226" s="18">
        <f t="shared" si="27"/>
        <v>156.87332906269748</v>
      </c>
      <c r="K226" s="32">
        <f t="shared" si="28"/>
        <v>3.9482964201034183</v>
      </c>
      <c r="L226" s="19">
        <f t="shared" si="29"/>
        <v>3973.190266666667</v>
      </c>
      <c r="M226" s="20">
        <f t="shared" si="30"/>
        <v>3973.190266666667</v>
      </c>
      <c r="N226" s="20">
        <f t="shared" si="31"/>
        <v>3973.19</v>
      </c>
      <c r="O226" s="20">
        <f t="shared" si="32"/>
        <v>3973.19</v>
      </c>
      <c r="P226" s="10"/>
      <c r="Q226" s="10"/>
      <c r="R226" s="10"/>
      <c r="S226" s="10"/>
      <c r="T226" s="10"/>
      <c r="U226" s="10"/>
      <c r="W226" s="7"/>
    </row>
    <row r="227" spans="1:23" ht="35.1" customHeight="1" x14ac:dyDescent="0.2">
      <c r="A227" s="34">
        <v>219</v>
      </c>
      <c r="B227" s="47" t="s">
        <v>250</v>
      </c>
      <c r="C227" s="49" t="s">
        <v>259</v>
      </c>
      <c r="D227" s="45" t="s">
        <v>131</v>
      </c>
      <c r="E227" s="16">
        <v>1</v>
      </c>
      <c r="F227" s="17">
        <v>2389.98</v>
      </c>
      <c r="G227" s="17">
        <v>2510.8454000000002</v>
      </c>
      <c r="H227" s="17">
        <v>2609.5556000000001</v>
      </c>
      <c r="I227" s="17">
        <f t="shared" si="26"/>
        <v>2503.460333333333</v>
      </c>
      <c r="J227" s="18">
        <f t="shared" si="27"/>
        <v>109.97393071129788</v>
      </c>
      <c r="K227" s="32">
        <f t="shared" si="28"/>
        <v>4.3928769011038682</v>
      </c>
      <c r="L227" s="19">
        <f t="shared" si="29"/>
        <v>2503.460333333333</v>
      </c>
      <c r="M227" s="20">
        <f t="shared" si="30"/>
        <v>2503.460333333333</v>
      </c>
      <c r="N227" s="20">
        <f t="shared" si="31"/>
        <v>2503.46</v>
      </c>
      <c r="O227" s="20">
        <f t="shared" si="32"/>
        <v>2503.46</v>
      </c>
      <c r="P227" s="10"/>
      <c r="Q227" s="10"/>
      <c r="R227" s="10"/>
      <c r="S227" s="10"/>
      <c r="T227" s="10"/>
      <c r="U227" s="10"/>
      <c r="W227" s="7"/>
    </row>
    <row r="228" spans="1:23" ht="35.1" customHeight="1" x14ac:dyDescent="0.2">
      <c r="A228" s="34">
        <v>220</v>
      </c>
      <c r="B228" s="47" t="s">
        <v>251</v>
      </c>
      <c r="C228" s="49" t="s">
        <v>259</v>
      </c>
      <c r="D228" s="45" t="s">
        <v>131</v>
      </c>
      <c r="E228" s="16">
        <v>1</v>
      </c>
      <c r="F228" s="17">
        <v>1478.6399999999999</v>
      </c>
      <c r="G228" s="17">
        <v>1537.6391999999998</v>
      </c>
      <c r="H228" s="17">
        <v>1618.1103999999998</v>
      </c>
      <c r="I228" s="17">
        <f t="shared" si="26"/>
        <v>1544.7965333333332</v>
      </c>
      <c r="J228" s="18">
        <f t="shared" si="27"/>
        <v>70.010132726437021</v>
      </c>
      <c r="K228" s="32">
        <f t="shared" si="28"/>
        <v>4.5319970116304225</v>
      </c>
      <c r="L228" s="19">
        <f t="shared" si="29"/>
        <v>1544.7965333333332</v>
      </c>
      <c r="M228" s="20">
        <f t="shared" si="30"/>
        <v>1544.7965333333332</v>
      </c>
      <c r="N228" s="20">
        <f t="shared" si="31"/>
        <v>1544.79</v>
      </c>
      <c r="O228" s="20">
        <f t="shared" si="32"/>
        <v>1544.79</v>
      </c>
      <c r="P228" s="10"/>
      <c r="Q228" s="10"/>
      <c r="R228" s="10"/>
      <c r="S228" s="10"/>
      <c r="T228" s="10"/>
      <c r="U228" s="10"/>
      <c r="W228" s="7"/>
    </row>
    <row r="229" spans="1:23" ht="35.1" customHeight="1" x14ac:dyDescent="0.2">
      <c r="A229" s="34">
        <v>221</v>
      </c>
      <c r="B229" s="47" t="s">
        <v>252</v>
      </c>
      <c r="C229" s="49" t="s">
        <v>259</v>
      </c>
      <c r="D229" s="45" t="s">
        <v>131</v>
      </c>
      <c r="E229" s="16">
        <v>1</v>
      </c>
      <c r="F229" s="17">
        <v>2986.56</v>
      </c>
      <c r="G229" s="17">
        <v>3126.2133999999996</v>
      </c>
      <c r="H229" s="17">
        <v>3222.3127999999997</v>
      </c>
      <c r="I229" s="17">
        <f t="shared" si="26"/>
        <v>3111.6954000000001</v>
      </c>
      <c r="J229" s="18">
        <f t="shared" si="27"/>
        <v>118.54503329941736</v>
      </c>
      <c r="K229" s="32">
        <f t="shared" si="28"/>
        <v>3.8096605888679642</v>
      </c>
      <c r="L229" s="19">
        <f t="shared" si="29"/>
        <v>3111.6953999999996</v>
      </c>
      <c r="M229" s="20">
        <f t="shared" si="30"/>
        <v>3111.6953999999996</v>
      </c>
      <c r="N229" s="20">
        <f t="shared" si="31"/>
        <v>3111.69</v>
      </c>
      <c r="O229" s="20">
        <f t="shared" si="32"/>
        <v>3111.69</v>
      </c>
      <c r="P229" s="10"/>
      <c r="Q229" s="10"/>
      <c r="R229" s="10"/>
      <c r="S229" s="10"/>
      <c r="T229" s="10"/>
      <c r="U229" s="10"/>
      <c r="W229" s="7"/>
    </row>
    <row r="230" spans="1:23" ht="35.1" customHeight="1" x14ac:dyDescent="0.2">
      <c r="A230" s="34">
        <v>222</v>
      </c>
      <c r="B230" s="47" t="s">
        <v>253</v>
      </c>
      <c r="C230" s="49" t="s">
        <v>259</v>
      </c>
      <c r="D230" s="45" t="s">
        <v>131</v>
      </c>
      <c r="E230" s="16">
        <v>1</v>
      </c>
      <c r="F230" s="17">
        <v>8427.76</v>
      </c>
      <c r="G230" s="17">
        <v>8830.2623999999996</v>
      </c>
      <c r="H230" s="17">
        <v>9125.1607999999997</v>
      </c>
      <c r="I230" s="17">
        <f t="shared" si="26"/>
        <v>8794.3943999999992</v>
      </c>
      <c r="J230" s="18">
        <f t="shared" si="27"/>
        <v>350.08121061856463</v>
      </c>
      <c r="K230" s="32">
        <f t="shared" si="28"/>
        <v>3.9807313010497309</v>
      </c>
      <c r="L230" s="19">
        <f t="shared" si="29"/>
        <v>8794.3943999999992</v>
      </c>
      <c r="M230" s="20">
        <f t="shared" si="30"/>
        <v>8794.3943999999992</v>
      </c>
      <c r="N230" s="20">
        <f t="shared" si="31"/>
        <v>8794.39</v>
      </c>
      <c r="O230" s="20">
        <f t="shared" si="32"/>
        <v>8794.39</v>
      </c>
      <c r="P230" s="10"/>
      <c r="Q230" s="10"/>
      <c r="R230" s="10"/>
      <c r="S230" s="10"/>
      <c r="T230" s="10"/>
      <c r="U230" s="10"/>
      <c r="W230" s="7"/>
    </row>
    <row r="231" spans="1:23" ht="35.1" customHeight="1" x14ac:dyDescent="0.2">
      <c r="A231" s="34">
        <v>223</v>
      </c>
      <c r="B231" s="47" t="s">
        <v>254</v>
      </c>
      <c r="C231" s="49" t="s">
        <v>259</v>
      </c>
      <c r="D231" s="45" t="s">
        <v>131</v>
      </c>
      <c r="E231" s="16">
        <v>1</v>
      </c>
      <c r="F231" s="17">
        <v>1033.3399999999999</v>
      </c>
      <c r="G231" s="17">
        <v>1076.4304</v>
      </c>
      <c r="H231" s="17">
        <v>1124.5472</v>
      </c>
      <c r="I231" s="17">
        <f t="shared" si="26"/>
        <v>1078.1058666666665</v>
      </c>
      <c r="J231" s="18">
        <f t="shared" si="27"/>
        <v>45.626677770503257</v>
      </c>
      <c r="K231" s="32">
        <f t="shared" si="28"/>
        <v>4.2321147840122375</v>
      </c>
      <c r="L231" s="19">
        <f t="shared" si="29"/>
        <v>1078.1058666666665</v>
      </c>
      <c r="M231" s="20">
        <f t="shared" si="30"/>
        <v>1078.1058666666665</v>
      </c>
      <c r="N231" s="20">
        <f t="shared" si="31"/>
        <v>1078.0999999999999</v>
      </c>
      <c r="O231" s="20">
        <f t="shared" si="32"/>
        <v>1078.0999999999999</v>
      </c>
      <c r="P231" s="10"/>
      <c r="Q231" s="10"/>
      <c r="R231" s="10"/>
      <c r="S231" s="10"/>
      <c r="T231" s="10"/>
      <c r="U231" s="10"/>
      <c r="W231" s="7"/>
    </row>
    <row r="232" spans="1:23" ht="35.1" customHeight="1" x14ac:dyDescent="0.2">
      <c r="A232" s="34">
        <v>224</v>
      </c>
      <c r="B232" s="47" t="s">
        <v>255</v>
      </c>
      <c r="C232" s="49" t="s">
        <v>259</v>
      </c>
      <c r="D232" s="45" t="s">
        <v>131</v>
      </c>
      <c r="E232" s="16">
        <v>1</v>
      </c>
      <c r="F232" s="17">
        <v>1449.36</v>
      </c>
      <c r="G232" s="17">
        <v>1525.7930000000001</v>
      </c>
      <c r="H232" s="17">
        <v>1589.3062</v>
      </c>
      <c r="I232" s="17">
        <f t="shared" si="26"/>
        <v>1521.4864</v>
      </c>
      <c r="J232" s="18">
        <f t="shared" si="27"/>
        <v>70.072425577255473</v>
      </c>
      <c r="K232" s="32">
        <f t="shared" si="28"/>
        <v>4.605524280549302</v>
      </c>
      <c r="L232" s="19">
        <f t="shared" si="29"/>
        <v>1521.4864</v>
      </c>
      <c r="M232" s="20">
        <f t="shared" si="30"/>
        <v>1521.4864</v>
      </c>
      <c r="N232" s="20">
        <f t="shared" si="31"/>
        <v>1521.48</v>
      </c>
      <c r="O232" s="20">
        <f t="shared" si="32"/>
        <v>1521.48</v>
      </c>
      <c r="P232" s="10"/>
      <c r="Q232" s="10"/>
      <c r="R232" s="10"/>
      <c r="S232" s="10"/>
      <c r="T232" s="10"/>
      <c r="U232" s="10"/>
      <c r="W232" s="7"/>
    </row>
    <row r="233" spans="1:23" ht="35.1" customHeight="1" x14ac:dyDescent="0.2">
      <c r="A233" s="34">
        <v>225</v>
      </c>
      <c r="B233" s="47" t="s">
        <v>256</v>
      </c>
      <c r="C233" s="49" t="s">
        <v>259</v>
      </c>
      <c r="D233" s="45" t="s">
        <v>131</v>
      </c>
      <c r="E233" s="16">
        <v>1</v>
      </c>
      <c r="F233" s="17">
        <v>150.06</v>
      </c>
      <c r="G233" s="17">
        <v>155.36699999999999</v>
      </c>
      <c r="H233" s="17">
        <v>159.96639999999999</v>
      </c>
      <c r="I233" s="17">
        <f t="shared" si="26"/>
        <v>155.13113333333334</v>
      </c>
      <c r="J233" s="18">
        <f t="shared" si="27"/>
        <v>4.9574101155072174</v>
      </c>
      <c r="K233" s="32">
        <f t="shared" si="28"/>
        <v>3.1956255388498529</v>
      </c>
      <c r="L233" s="19">
        <f t="shared" si="29"/>
        <v>155.13113333333334</v>
      </c>
      <c r="M233" s="20">
        <f t="shared" si="30"/>
        <v>155.13113333333334</v>
      </c>
      <c r="N233" s="20">
        <f t="shared" si="31"/>
        <v>155.13</v>
      </c>
      <c r="O233" s="20">
        <f t="shared" si="32"/>
        <v>155.13</v>
      </c>
      <c r="P233" s="10"/>
      <c r="Q233" s="10"/>
      <c r="R233" s="10"/>
      <c r="S233" s="10"/>
      <c r="T233" s="10"/>
      <c r="U233" s="10"/>
      <c r="W233" s="7"/>
    </row>
    <row r="234" spans="1:23" ht="35.1" customHeight="1" x14ac:dyDescent="0.2">
      <c r="A234" s="34">
        <v>226</v>
      </c>
      <c r="B234" s="47" t="s">
        <v>257</v>
      </c>
      <c r="C234" s="49" t="s">
        <v>259</v>
      </c>
      <c r="D234" s="45" t="s">
        <v>131</v>
      </c>
      <c r="E234" s="16">
        <v>1</v>
      </c>
      <c r="F234" s="17">
        <v>239.12</v>
      </c>
      <c r="G234" s="17">
        <v>245.54940000000002</v>
      </c>
      <c r="H234" s="17">
        <v>255.5778</v>
      </c>
      <c r="I234" s="17">
        <f t="shared" si="26"/>
        <v>246.74906666666666</v>
      </c>
      <c r="J234" s="18">
        <f t="shared" si="27"/>
        <v>8.2942266241846347</v>
      </c>
      <c r="K234" s="32">
        <f t="shared" si="28"/>
        <v>3.3614014173311162</v>
      </c>
      <c r="L234" s="19">
        <f t="shared" si="29"/>
        <v>246.74906666666666</v>
      </c>
      <c r="M234" s="20">
        <f t="shared" si="30"/>
        <v>246.74906666666666</v>
      </c>
      <c r="N234" s="20">
        <f t="shared" si="31"/>
        <v>246.74</v>
      </c>
      <c r="O234" s="20">
        <f t="shared" si="32"/>
        <v>246.74</v>
      </c>
      <c r="P234" s="10"/>
      <c r="Q234" s="10"/>
      <c r="R234" s="10"/>
      <c r="S234" s="10"/>
      <c r="T234" s="10"/>
      <c r="U234" s="10"/>
      <c r="W234" s="7"/>
    </row>
    <row r="235" spans="1:23" ht="35.1" customHeight="1" x14ac:dyDescent="0.2">
      <c r="A235" s="34">
        <v>227</v>
      </c>
      <c r="B235" s="48" t="s">
        <v>258</v>
      </c>
      <c r="C235" s="49" t="s">
        <v>259</v>
      </c>
      <c r="D235" s="45" t="s">
        <v>131</v>
      </c>
      <c r="E235" s="16">
        <v>1</v>
      </c>
      <c r="F235" s="17">
        <v>179.34</v>
      </c>
      <c r="G235" s="17">
        <v>187.7946</v>
      </c>
      <c r="H235" s="17">
        <v>193.68719999999999</v>
      </c>
      <c r="I235" s="17">
        <f t="shared" si="26"/>
        <v>186.94059999999999</v>
      </c>
      <c r="J235" s="18">
        <f t="shared" si="27"/>
        <v>7.2116242248192544</v>
      </c>
      <c r="K235" s="32">
        <f t="shared" si="28"/>
        <v>3.8577089325803247</v>
      </c>
      <c r="L235" s="19">
        <f t="shared" si="29"/>
        <v>186.94059999999996</v>
      </c>
      <c r="M235" s="20">
        <f t="shared" si="30"/>
        <v>186.94059999999996</v>
      </c>
      <c r="N235" s="20">
        <f t="shared" si="31"/>
        <v>186.94</v>
      </c>
      <c r="O235" s="20">
        <f t="shared" si="32"/>
        <v>186.94</v>
      </c>
      <c r="P235" s="10"/>
      <c r="Q235" s="10"/>
      <c r="R235" s="10"/>
      <c r="S235" s="10"/>
      <c r="T235" s="10"/>
      <c r="U235" s="10"/>
      <c r="W235" s="7"/>
    </row>
    <row r="236" spans="1:23" ht="35.1" customHeight="1" x14ac:dyDescent="0.2">
      <c r="A236" s="34">
        <v>228</v>
      </c>
      <c r="B236" s="48" t="s">
        <v>274</v>
      </c>
      <c r="C236" s="49" t="s">
        <v>28</v>
      </c>
      <c r="D236" s="45" t="s">
        <v>131</v>
      </c>
      <c r="E236" s="16">
        <v>1</v>
      </c>
      <c r="F236" s="17">
        <v>488</v>
      </c>
      <c r="G236" s="17">
        <v>511.36299999999994</v>
      </c>
      <c r="H236" s="17">
        <v>522.4162</v>
      </c>
      <c r="I236" s="17">
        <f t="shared" ref="I236:I243" si="33">AVERAGE(F236:H236)</f>
        <v>507.25973333333332</v>
      </c>
      <c r="J236" s="18">
        <f t="shared" ref="J236:J243" si="34">SQRT(((SUM((POWER(H236-I236,2)),(POWER(G236-I236,2)),(POWER(F236-I236,2)))/(COLUMNS(F236:H236)-1))))</f>
        <v>17.571178207887289</v>
      </c>
      <c r="K236" s="32">
        <f t="shared" ref="K236:K243" si="35">J236/I236*100</f>
        <v>3.4639410647524862</v>
      </c>
      <c r="L236" s="19">
        <f t="shared" ref="L236:L243" si="36">((E236/3)*(SUM(F236:H236)))</f>
        <v>507.25973333333332</v>
      </c>
      <c r="M236" s="20">
        <f t="shared" ref="M236:M243" si="37">L236/E236</f>
        <v>507.25973333333332</v>
      </c>
      <c r="N236" s="20">
        <f t="shared" ref="N236:N243" si="38">ROUNDDOWN(M236,2)</f>
        <v>507.25</v>
      </c>
      <c r="O236" s="20">
        <f t="shared" ref="O236:O243" si="39">N236*E236</f>
        <v>507.25</v>
      </c>
      <c r="P236" s="10"/>
      <c r="Q236" s="10"/>
      <c r="R236" s="10"/>
      <c r="S236" s="10"/>
      <c r="T236" s="10"/>
      <c r="U236" s="10"/>
      <c r="W236" s="7"/>
    </row>
    <row r="237" spans="1:23" ht="35.1" customHeight="1" x14ac:dyDescent="0.2">
      <c r="A237" s="34">
        <v>229</v>
      </c>
      <c r="B237" s="48" t="s">
        <v>261</v>
      </c>
      <c r="C237" s="49" t="s">
        <v>28</v>
      </c>
      <c r="D237" s="45" t="s">
        <v>131</v>
      </c>
      <c r="E237" s="16">
        <v>1</v>
      </c>
      <c r="F237" s="17">
        <v>403.82</v>
      </c>
      <c r="G237" s="17">
        <v>419.0822</v>
      </c>
      <c r="H237" s="17">
        <v>436.94299999999998</v>
      </c>
      <c r="I237" s="17">
        <f t="shared" si="33"/>
        <v>419.94839999999999</v>
      </c>
      <c r="J237" s="18">
        <f t="shared" si="34"/>
        <v>16.578480300678944</v>
      </c>
      <c r="K237" s="32">
        <f t="shared" si="35"/>
        <v>3.9477422227775949</v>
      </c>
      <c r="L237" s="19">
        <f t="shared" si="36"/>
        <v>419.94839999999999</v>
      </c>
      <c r="M237" s="20">
        <f t="shared" si="37"/>
        <v>419.94839999999999</v>
      </c>
      <c r="N237" s="20">
        <f t="shared" si="38"/>
        <v>419.94</v>
      </c>
      <c r="O237" s="20">
        <f t="shared" si="39"/>
        <v>419.94</v>
      </c>
      <c r="P237" s="10"/>
      <c r="Q237" s="10"/>
      <c r="R237" s="10"/>
      <c r="S237" s="10"/>
      <c r="T237" s="10"/>
      <c r="U237" s="10"/>
      <c r="W237" s="7"/>
    </row>
    <row r="238" spans="1:23" ht="35.1" customHeight="1" x14ac:dyDescent="0.2">
      <c r="A238" s="34">
        <v>230</v>
      </c>
      <c r="B238" s="48" t="s">
        <v>262</v>
      </c>
      <c r="C238" s="49" t="s">
        <v>259</v>
      </c>
      <c r="D238" s="45" t="s">
        <v>131</v>
      </c>
      <c r="E238" s="16">
        <v>1</v>
      </c>
      <c r="F238" s="17">
        <v>37.82</v>
      </c>
      <c r="G238" s="17">
        <v>39.405999999999999</v>
      </c>
      <c r="H238" s="17">
        <v>40.516199999999998</v>
      </c>
      <c r="I238" s="17">
        <f t="shared" si="33"/>
        <v>39.247399999999999</v>
      </c>
      <c r="J238" s="18">
        <f t="shared" si="34"/>
        <v>1.3550789940073591</v>
      </c>
      <c r="K238" s="32">
        <f t="shared" si="35"/>
        <v>3.4526592691677895</v>
      </c>
      <c r="L238" s="19">
        <f t="shared" si="36"/>
        <v>39.247399999999999</v>
      </c>
      <c r="M238" s="20">
        <f t="shared" si="37"/>
        <v>39.247399999999999</v>
      </c>
      <c r="N238" s="20">
        <f t="shared" si="38"/>
        <v>39.24</v>
      </c>
      <c r="O238" s="20">
        <f t="shared" si="39"/>
        <v>39.24</v>
      </c>
      <c r="P238" s="10"/>
      <c r="Q238" s="10"/>
      <c r="R238" s="10"/>
      <c r="S238" s="10"/>
      <c r="T238" s="10"/>
      <c r="U238" s="10"/>
      <c r="W238" s="7"/>
    </row>
    <row r="239" spans="1:23" ht="35.1" customHeight="1" x14ac:dyDescent="0.2">
      <c r="A239" s="54">
        <v>231</v>
      </c>
      <c r="B239" s="56" t="s">
        <v>267</v>
      </c>
      <c r="C239" s="51" t="s">
        <v>259</v>
      </c>
      <c r="D239" s="52" t="s">
        <v>131</v>
      </c>
      <c r="E239" s="52">
        <v>1</v>
      </c>
      <c r="F239" s="55">
        <v>348.92</v>
      </c>
      <c r="G239" s="55">
        <v>360.70520000000005</v>
      </c>
      <c r="H239" s="55">
        <v>372.49039999999997</v>
      </c>
      <c r="I239" s="17">
        <f t="shared" si="33"/>
        <v>360.70520000000005</v>
      </c>
      <c r="J239" s="18">
        <f t="shared" si="34"/>
        <v>11.785199999999975</v>
      </c>
      <c r="K239" s="32">
        <f t="shared" si="35"/>
        <v>3.2672664547114856</v>
      </c>
      <c r="L239" s="19">
        <f t="shared" si="36"/>
        <v>360.70519999999999</v>
      </c>
      <c r="M239" s="20">
        <f t="shared" si="37"/>
        <v>360.70519999999999</v>
      </c>
      <c r="N239" s="20">
        <f t="shared" si="38"/>
        <v>360.7</v>
      </c>
      <c r="O239" s="20">
        <f t="shared" si="39"/>
        <v>360.7</v>
      </c>
      <c r="P239" s="10"/>
      <c r="Q239" s="10"/>
      <c r="R239" s="10"/>
      <c r="S239" s="10"/>
      <c r="T239" s="10"/>
      <c r="U239" s="10"/>
      <c r="W239" s="7"/>
    </row>
    <row r="240" spans="1:23" ht="35.1" customHeight="1" x14ac:dyDescent="0.2">
      <c r="A240" s="54">
        <v>232</v>
      </c>
      <c r="B240" s="56" t="s">
        <v>268</v>
      </c>
      <c r="C240" s="51" t="s">
        <v>259</v>
      </c>
      <c r="D240" s="52" t="s">
        <v>131</v>
      </c>
      <c r="E240" s="52">
        <v>1</v>
      </c>
      <c r="F240" s="55">
        <v>197</v>
      </c>
      <c r="G240" s="55">
        <v>211</v>
      </c>
      <c r="H240" s="55">
        <v>215</v>
      </c>
      <c r="I240" s="17">
        <f t="shared" si="33"/>
        <v>207.66666666666666</v>
      </c>
      <c r="J240" s="18">
        <f t="shared" si="34"/>
        <v>9.4516312525052157</v>
      </c>
      <c r="K240" s="32">
        <f t="shared" si="35"/>
        <v>4.5513473126028323</v>
      </c>
      <c r="L240" s="19">
        <f t="shared" si="36"/>
        <v>207.66666666666666</v>
      </c>
      <c r="M240" s="20">
        <f t="shared" si="37"/>
        <v>207.66666666666666</v>
      </c>
      <c r="N240" s="20">
        <f t="shared" si="38"/>
        <v>207.66</v>
      </c>
      <c r="O240" s="20">
        <f t="shared" si="39"/>
        <v>207.66</v>
      </c>
      <c r="P240" s="10"/>
      <c r="Q240" s="10"/>
      <c r="R240" s="10"/>
      <c r="S240" s="10"/>
      <c r="T240" s="10"/>
      <c r="U240" s="10"/>
      <c r="W240" s="7"/>
    </row>
    <row r="241" spans="1:23" ht="35.1" customHeight="1" x14ac:dyDescent="0.2">
      <c r="A241" s="54">
        <v>233</v>
      </c>
      <c r="B241" s="56" t="s">
        <v>269</v>
      </c>
      <c r="C241" s="51" t="s">
        <v>259</v>
      </c>
      <c r="D241" s="52" t="s">
        <v>131</v>
      </c>
      <c r="E241" s="52">
        <v>1</v>
      </c>
      <c r="F241" s="55">
        <v>2718</v>
      </c>
      <c r="G241" s="55">
        <v>2915</v>
      </c>
      <c r="H241" s="55">
        <v>3111</v>
      </c>
      <c r="I241" s="17">
        <f t="shared" si="33"/>
        <v>2914.6666666666665</v>
      </c>
      <c r="J241" s="18">
        <f t="shared" si="34"/>
        <v>196.50021204399076</v>
      </c>
      <c r="K241" s="32">
        <f t="shared" si="35"/>
        <v>6.741773057318988</v>
      </c>
      <c r="L241" s="19">
        <f t="shared" si="36"/>
        <v>2914.6666666666665</v>
      </c>
      <c r="M241" s="20">
        <f t="shared" si="37"/>
        <v>2914.6666666666665</v>
      </c>
      <c r="N241" s="20">
        <f t="shared" si="38"/>
        <v>2914.66</v>
      </c>
      <c r="O241" s="20">
        <f t="shared" si="39"/>
        <v>2914.66</v>
      </c>
      <c r="P241" s="10"/>
      <c r="Q241" s="10"/>
      <c r="R241" s="10"/>
      <c r="S241" s="10"/>
      <c r="T241" s="10"/>
      <c r="U241" s="10"/>
      <c r="W241" s="7"/>
    </row>
    <row r="242" spans="1:23" ht="35.1" customHeight="1" x14ac:dyDescent="0.2">
      <c r="A242" s="54">
        <v>234</v>
      </c>
      <c r="B242" s="57" t="s">
        <v>270</v>
      </c>
      <c r="C242" s="51" t="s">
        <v>259</v>
      </c>
      <c r="D242" s="52" t="s">
        <v>131</v>
      </c>
      <c r="E242" s="52">
        <v>1</v>
      </c>
      <c r="F242" s="53">
        <v>17860</v>
      </c>
      <c r="G242" s="53">
        <v>18415</v>
      </c>
      <c r="H242" s="53">
        <v>18378.080000000002</v>
      </c>
      <c r="I242" s="17">
        <f t="shared" si="33"/>
        <v>18217.693333333333</v>
      </c>
      <c r="J242" s="18">
        <f t="shared" si="34"/>
        <v>310.32106298692264</v>
      </c>
      <c r="K242" s="32">
        <f t="shared" si="35"/>
        <v>1.7034048016338108</v>
      </c>
      <c r="L242" s="19">
        <f t="shared" si="36"/>
        <v>18217.693333333333</v>
      </c>
      <c r="M242" s="20">
        <f t="shared" si="37"/>
        <v>18217.693333333333</v>
      </c>
      <c r="N242" s="20">
        <f t="shared" si="38"/>
        <v>18217.689999999999</v>
      </c>
      <c r="O242" s="20">
        <f t="shared" si="39"/>
        <v>18217.689999999999</v>
      </c>
      <c r="P242" s="10"/>
      <c r="Q242" s="10"/>
      <c r="R242" s="10"/>
      <c r="S242" s="10"/>
      <c r="T242" s="10"/>
      <c r="U242" s="10"/>
      <c r="W242" s="7"/>
    </row>
    <row r="243" spans="1:23" ht="35.1" customHeight="1" x14ac:dyDescent="0.2">
      <c r="A243" s="54">
        <v>235</v>
      </c>
      <c r="B243" s="57" t="s">
        <v>271</v>
      </c>
      <c r="C243" s="51" t="s">
        <v>259</v>
      </c>
      <c r="D243" s="52" t="s">
        <v>131</v>
      </c>
      <c r="E243" s="52">
        <v>1</v>
      </c>
      <c r="F243" s="53">
        <v>10980</v>
      </c>
      <c r="G243" s="53">
        <v>11545</v>
      </c>
      <c r="H243" s="53">
        <v>11232.54</v>
      </c>
      <c r="I243" s="17">
        <f t="shared" si="33"/>
        <v>11252.513333333334</v>
      </c>
      <c r="J243" s="18">
        <f t="shared" si="34"/>
        <v>283.02906305419117</v>
      </c>
      <c r="K243" s="32">
        <f t="shared" si="35"/>
        <v>2.5152519678939087</v>
      </c>
      <c r="L243" s="19">
        <f t="shared" si="36"/>
        <v>11252.513333333332</v>
      </c>
      <c r="M243" s="20">
        <f t="shared" si="37"/>
        <v>11252.513333333332</v>
      </c>
      <c r="N243" s="20">
        <f t="shared" si="38"/>
        <v>11252.51</v>
      </c>
      <c r="O243" s="20">
        <f t="shared" si="39"/>
        <v>11252.51</v>
      </c>
      <c r="P243" s="10"/>
      <c r="Q243" s="10"/>
      <c r="R243" s="10"/>
      <c r="S243" s="10"/>
      <c r="T243" s="10"/>
      <c r="U243" s="10"/>
      <c r="W243" s="7"/>
    </row>
    <row r="244" spans="1:23" ht="21.75" customHeight="1" thickBot="1" x14ac:dyDescent="0.3">
      <c r="A244" s="33"/>
      <c r="B244" s="35"/>
      <c r="C244" s="33"/>
      <c r="D244" s="36"/>
      <c r="E244" s="37"/>
      <c r="F244" s="21"/>
      <c r="G244" s="21"/>
      <c r="H244" s="50"/>
      <c r="I244" s="50"/>
      <c r="J244" s="50"/>
      <c r="K244" s="50"/>
      <c r="L244" s="50"/>
      <c r="M244" s="30">
        <f>SUM(M9:M243)</f>
        <v>417322.34193333314</v>
      </c>
      <c r="N244" s="38">
        <f>SUM(N9:N243)</f>
        <v>417321.22</v>
      </c>
      <c r="O244" s="38">
        <f>SUM(O9:O243)</f>
        <v>417321.22</v>
      </c>
      <c r="P244" s="11"/>
      <c r="Q244" s="10">
        <v>1.2</v>
      </c>
      <c r="R244" s="11"/>
      <c r="S244" s="11"/>
      <c r="T244" s="11"/>
      <c r="U244" s="11"/>
      <c r="W244" s="7">
        <v>1.2</v>
      </c>
    </row>
    <row r="245" spans="1:23" ht="12.75" x14ac:dyDescent="0.2">
      <c r="A245" s="59"/>
      <c r="B245" s="59"/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</row>
    <row r="246" spans="1:23" ht="15.75" x14ac:dyDescent="0.25">
      <c r="A246" s="60"/>
      <c r="B246" s="60"/>
      <c r="C246" s="60"/>
      <c r="D246" s="22"/>
      <c r="E246" s="22"/>
      <c r="F246" s="61"/>
      <c r="G246" s="61"/>
      <c r="H246" s="61"/>
      <c r="I246" s="61"/>
      <c r="J246" s="61"/>
      <c r="K246" s="31"/>
      <c r="L246" s="13"/>
      <c r="M246" s="15"/>
      <c r="N246" s="15"/>
      <c r="O246" s="13"/>
    </row>
    <row r="247" spans="1:23" ht="28.5" customHeight="1" x14ac:dyDescent="0.2">
      <c r="A247" s="58" t="s">
        <v>272</v>
      </c>
      <c r="B247" s="58"/>
      <c r="C247" s="58"/>
      <c r="D247" s="58"/>
      <c r="E247" s="58"/>
      <c r="F247" s="58"/>
      <c r="G247" s="58"/>
      <c r="H247" s="58"/>
      <c r="I247" s="58"/>
      <c r="J247" s="58"/>
      <c r="K247" s="58"/>
      <c r="L247" s="58"/>
      <c r="M247" s="58"/>
      <c r="N247" s="58"/>
      <c r="O247" s="58"/>
      <c r="P247" s="9"/>
      <c r="Q247" s="9"/>
      <c r="R247" s="9"/>
      <c r="S247" s="9"/>
      <c r="T247" s="9"/>
      <c r="U247" s="9"/>
    </row>
    <row r="248" spans="1:23" ht="20.25" customHeight="1" x14ac:dyDescent="0.25">
      <c r="A248" s="64" t="s">
        <v>265</v>
      </c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8"/>
      <c r="Q248" s="8"/>
      <c r="R248" s="8"/>
      <c r="S248" s="8"/>
      <c r="T248" s="8"/>
      <c r="U248" s="8"/>
    </row>
    <row r="249" spans="1:23" ht="24.75" customHeight="1" x14ac:dyDescent="0.25">
      <c r="A249" s="23"/>
      <c r="B249" s="58" t="s">
        <v>17</v>
      </c>
      <c r="C249" s="65"/>
      <c r="D249" s="22"/>
      <c r="E249" s="61" t="s">
        <v>273</v>
      </c>
      <c r="F249" s="61"/>
      <c r="G249" s="24"/>
      <c r="H249" s="61" t="s">
        <v>263</v>
      </c>
      <c r="I249" s="61"/>
      <c r="J249" s="61"/>
      <c r="K249" s="31"/>
      <c r="L249" s="13" t="s">
        <v>264</v>
      </c>
      <c r="M249" s="15"/>
      <c r="N249" s="15"/>
      <c r="O249" s="13"/>
    </row>
    <row r="250" spans="1:23" ht="22.5" customHeight="1" x14ac:dyDescent="0.25">
      <c r="A250" s="23"/>
      <c r="B250" s="65"/>
      <c r="C250" s="65"/>
      <c r="D250" s="22"/>
      <c r="E250" s="61" t="s">
        <v>18</v>
      </c>
      <c r="F250" s="61"/>
      <c r="G250" s="24"/>
      <c r="H250" s="61" t="s">
        <v>19</v>
      </c>
      <c r="I250" s="61"/>
      <c r="J250" s="61"/>
      <c r="K250" s="31"/>
      <c r="L250" s="13"/>
      <c r="M250" s="15"/>
      <c r="N250" s="15"/>
      <c r="O250" s="13"/>
    </row>
    <row r="251" spans="1:23" ht="15.75" x14ac:dyDescent="0.25">
      <c r="A251" s="63"/>
      <c r="B251" s="63"/>
      <c r="C251" s="63"/>
      <c r="D251" s="63"/>
      <c r="E251" s="25"/>
      <c r="F251" s="26"/>
      <c r="G251" s="6"/>
      <c r="H251" s="27"/>
      <c r="I251" s="2"/>
      <c r="J251" s="2"/>
      <c r="K251" s="2"/>
      <c r="L251" s="2"/>
      <c r="M251" s="12"/>
      <c r="N251" s="12"/>
      <c r="O251" s="2"/>
    </row>
  </sheetData>
  <mergeCells count="28">
    <mergeCell ref="L1:O1"/>
    <mergeCell ref="A7:A8"/>
    <mergeCell ref="B7:B8"/>
    <mergeCell ref="C7:C8"/>
    <mergeCell ref="D7:D8"/>
    <mergeCell ref="E7:E8"/>
    <mergeCell ref="F7:H7"/>
    <mergeCell ref="B2:C2"/>
    <mergeCell ref="E2:O2"/>
    <mergeCell ref="B3:C3"/>
    <mergeCell ref="E3:O3"/>
    <mergeCell ref="B4:C4"/>
    <mergeCell ref="E4:O4"/>
    <mergeCell ref="A5:O5"/>
    <mergeCell ref="B6:C6"/>
    <mergeCell ref="L7:O7"/>
    <mergeCell ref="A251:D251"/>
    <mergeCell ref="A248:O248"/>
    <mergeCell ref="B249:C250"/>
    <mergeCell ref="E249:F249"/>
    <mergeCell ref="H249:J249"/>
    <mergeCell ref="E250:F250"/>
    <mergeCell ref="H250:J250"/>
    <mergeCell ref="A247:O247"/>
    <mergeCell ref="A245:O245"/>
    <mergeCell ref="A246:C246"/>
    <mergeCell ref="F246:J246"/>
    <mergeCell ref="I7:K7"/>
  </mergeCells>
  <pageMargins left="0.16" right="0.16" top="0.32" bottom="0.24" header="0.22" footer="0.19"/>
  <pageSetup paperSize="9" scale="6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Кабельно-проводниковая прод</vt:lpstr>
      <vt:lpstr>'Кабельно-проводниковая прод'!_GoBack</vt:lpstr>
      <vt:lpstr>'Кабельно-проводниковая прод'!Область_печати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ATorbenko</dc:creator>
  <cp:lastModifiedBy>nbergs</cp:lastModifiedBy>
  <cp:lastPrinted>2025-12-22T12:27:00Z</cp:lastPrinted>
  <dcterms:created xsi:type="dcterms:W3CDTF">2014-01-28T13:50:42Z</dcterms:created>
  <dcterms:modified xsi:type="dcterms:W3CDTF">2026-09-11T08:20:01Z</dcterms:modified>
</cp:coreProperties>
</file>