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tabRatio="183"/>
  </bookViews>
  <sheets>
    <sheet name="2006" sheetId="5" r:id="rId1"/>
    <sheet name="ТЗ" sheetId="4" r:id="rId2"/>
  </sheets>
  <calcPr calcId="152511"/>
</workbook>
</file>

<file path=xl/calcChain.xml><?xml version="1.0" encoding="utf-8"?>
<calcChain xmlns="http://schemas.openxmlformats.org/spreadsheetml/2006/main">
  <c r="L9" i="5" l="1"/>
  <c r="I9" i="5"/>
  <c r="J9" i="5" l="1"/>
  <c r="K9" i="5" s="1"/>
  <c r="L10" i="5" l="1"/>
</calcChain>
</file>

<file path=xl/sharedStrings.xml><?xml version="1.0" encoding="utf-8"?>
<sst xmlns="http://schemas.openxmlformats.org/spreadsheetml/2006/main" count="67" uniqueCount="48">
  <si>
    <t>Среднее квадратическое отклонение</t>
  </si>
  <si>
    <t>№п/п</t>
  </si>
  <si>
    <t>Обоснование начальной (максимальной) цены договора:</t>
  </si>
  <si>
    <t xml:space="preserve">Расчет НМЦД </t>
  </si>
  <si>
    <t>Однородность совокупности значений выявленных цен, используемых в расчете НМЦД</t>
  </si>
  <si>
    <t>Приложение № 1 к Документации</t>
  </si>
  <si>
    <t>Источник информации о цене за единицу товара (работы, услуги), руб.</t>
  </si>
  <si>
    <t>Руководитель контрактной службы: _______________ О.А. Дуюн</t>
  </si>
  <si>
    <t>ед. измерения</t>
  </si>
  <si>
    <t>Наименование объекта закупки</t>
  </si>
  <si>
    <t>Коэффициент вариации цен</t>
  </si>
  <si>
    <t>№ п/п</t>
  </si>
  <si>
    <t>Лента стеклоочистителя</t>
  </si>
  <si>
    <t xml:space="preserve">Рычаг стеклоочистителя со щеткой СЛ-55.5202700 </t>
  </si>
  <si>
    <t xml:space="preserve">Рычаг стеклоочистителя со щеткой СЛ-54.5202700 </t>
  </si>
  <si>
    <t xml:space="preserve">Щетка стеклоочистителя 3706.5205900-02(700мм) </t>
  </si>
  <si>
    <t>Щетка стеклоочистителя А10-700.00(700мм)</t>
  </si>
  <si>
    <t xml:space="preserve">Щетка стеклоочистителя А10-900.00(900мм) </t>
  </si>
  <si>
    <t xml:space="preserve">Щетка стеклоочистителя А10-1000.00(1000мм) </t>
  </si>
  <si>
    <t>количество</t>
  </si>
  <si>
    <t>Начальная (максимальная) цена единицы товара (работы, услуги)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</si>
  <si>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</si>
  <si>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</si>
  <si>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>Расчет НМЦД методом сопоставимых рыночных цен (анализа рынка)</t>
  </si>
  <si>
    <t>Требования к поставляемым товарам</t>
  </si>
  <si>
    <t>Код ОКПД2</t>
  </si>
  <si>
    <t>Наименование товара</t>
  </si>
  <si>
    <t>Характеристики товара (Наименование показателей товара и их значения)</t>
  </si>
  <si>
    <t>Ед.</t>
  </si>
  <si>
    <t>изм.</t>
  </si>
  <si>
    <t>Кол-во</t>
  </si>
  <si>
    <t xml:space="preserve">Запрет, ограничение или преимущество, предусмотренное пунктом 1 части 2 статьи 3.1-4 Закона № 223-ФЗ </t>
  </si>
  <si>
    <t xml:space="preserve">Моторедуктор стеклоочистителя </t>
  </si>
  <si>
    <t xml:space="preserve">Рычаг стеклоочистителя </t>
  </si>
  <si>
    <t>Рычаг стеклоочистителя со щеткой</t>
  </si>
  <si>
    <t>Щетка стеклоочистителя</t>
  </si>
  <si>
    <t>м/п</t>
  </si>
  <si>
    <t>шт.</t>
  </si>
  <si>
    <t>29.31.30.000</t>
  </si>
  <si>
    <t>29.31.23.120 </t>
  </si>
  <si>
    <t xml:space="preserve">Мотор стеклоочистителя 5256,6212 лев. 521.3730 </t>
  </si>
  <si>
    <t xml:space="preserve">Рычаг стеклоочистителя 3205 3706.5205800-02 610мм </t>
  </si>
  <si>
    <t>Накладки 2Р65</t>
  </si>
  <si>
    <t>шт</t>
  </si>
  <si>
    <t>Источник информации о цене за единицу товара (работы, услуги), руб. КП № 102 от 26.08.26</t>
  </si>
  <si>
    <t>Источник информации о цене за единицу товара (работы, услуги), руб. КП 32 от 26.08.26</t>
  </si>
  <si>
    <t>Источник информации о цене за единицу товара (работы, услуги), руб. Счет №А589 от 26.08.26</t>
  </si>
  <si>
    <t>Дата подготовки обоснования НМЦД: 31.08.2026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</si>
</sst>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6.5"/>
      <color theme="1"/>
      <name val="Microsoft Sans Serif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wrapText="1"/>
    </xf>
    <xf numFmtId="0" fontId="3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5" fillId="0" borderId="0" xfId="0" applyFont="1"/>
    <xf numFmtId="0" fontId="11" fillId="0" borderId="1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wrapText="1"/>
    </xf>
    <xf numFmtId="0" fontId="4" fillId="0" borderId="26" xfId="0" applyFont="1" applyBorder="1"/>
    <xf numFmtId="0" fontId="11" fillId="0" borderId="28" xfId="0" applyFont="1" applyBorder="1" applyAlignment="1">
      <alignment horizontal="center" vertical="top" wrapText="1"/>
    </xf>
    <xf numFmtId="0" fontId="13" fillId="0" borderId="25" xfId="0" applyFont="1" applyBorder="1"/>
    <xf numFmtId="0" fontId="13" fillId="0" borderId="1" xfId="0" applyFont="1" applyBorder="1"/>
    <xf numFmtId="0" fontId="13" fillId="0" borderId="10" xfId="0" applyFont="1" applyBorder="1"/>
    <xf numFmtId="0" fontId="12" fillId="0" borderId="25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wrapText="1"/>
    </xf>
    <xf numFmtId="3" fontId="2" fillId="0" borderId="32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3" fontId="2" fillId="0" borderId="34" xfId="0" applyNumberFormat="1" applyFont="1" applyBorder="1" applyAlignment="1">
      <alignment horizontal="center" wrapText="1"/>
    </xf>
    <xf numFmtId="4" fontId="9" fillId="0" borderId="5" xfId="0" applyNumberFormat="1" applyFont="1" applyBorder="1" applyAlignment="1">
      <alignment horizontal="center" wrapText="1"/>
    </xf>
    <xf numFmtId="4" fontId="10" fillId="0" borderId="3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horizontal="left" vertical="center" wrapText="1" indent="1"/>
    </xf>
    <xf numFmtId="3" fontId="2" fillId="0" borderId="11" xfId="0" applyNumberFormat="1" applyFont="1" applyFill="1" applyBorder="1" applyAlignment="1">
      <alignment horizontal="center" vertical="center" wrapText="1"/>
    </xf>
    <xf numFmtId="3" fontId="2" fillId="0" borderId="3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center" vertical="top" wrapText="1"/>
    </xf>
    <xf numFmtId="0" fontId="0" fillId="0" borderId="27" xfId="0" applyBorder="1"/>
    <xf numFmtId="0" fontId="11" fillId="0" borderId="20" xfId="0" applyFont="1" applyBorder="1" applyAlignment="1">
      <alignment horizontal="center" vertical="top" wrapText="1"/>
    </xf>
    <xf numFmtId="0" fontId="0" fillId="0" borderId="29" xfId="0" applyBorder="1"/>
    <xf numFmtId="0" fontId="11" fillId="0" borderId="18" xfId="0" applyFont="1" applyBorder="1" applyAlignment="1">
      <alignment horizontal="center" vertical="top" wrapText="1"/>
    </xf>
    <xf numFmtId="0" fontId="0" fillId="0" borderId="30" xfId="0" applyBorder="1"/>
    <xf numFmtId="0" fontId="5" fillId="0" borderId="1" xfId="0" applyFont="1" applyBorder="1"/>
    <xf numFmtId="164" fontId="9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wrapText="1"/>
    </xf>
    <xf numFmtId="2" fontId="14" fillId="0" borderId="1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7B98F5"/>
      <color rgb="FFDEFB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B4" zoomScale="66" zoomScaleNormal="66" workbookViewId="0">
      <selection activeCell="AA30" sqref="AA30"/>
    </sheetView>
  </sheetViews>
  <sheetFormatPr defaultColWidth="8.85546875" defaultRowHeight="15" x14ac:dyDescent="0.25"/>
  <cols>
    <col min="1" max="1" width="37.7109375" hidden="1" customWidth="1"/>
    <col min="2" max="2" width="8.28515625" customWidth="1"/>
    <col min="3" max="3" width="58.5703125" customWidth="1"/>
    <col min="4" max="4" width="14.7109375" customWidth="1"/>
    <col min="5" max="5" width="12.85546875" customWidth="1"/>
    <col min="6" max="6" width="15.42578125" customWidth="1"/>
    <col min="7" max="7" width="16" customWidth="1"/>
    <col min="8" max="8" width="15.140625" customWidth="1"/>
    <col min="9" max="11" width="20.7109375" customWidth="1"/>
    <col min="12" max="12" width="30.42578125" customWidth="1"/>
    <col min="13" max="13" width="13" customWidth="1"/>
    <col min="14" max="14" width="11.5703125" customWidth="1"/>
    <col min="15" max="15" width="10.5703125" customWidth="1"/>
    <col min="17" max="17" width="13" customWidth="1"/>
  </cols>
  <sheetData>
    <row r="1" spans="1:14" x14ac:dyDescent="0.25">
      <c r="B1" s="6"/>
      <c r="L1" s="2" t="s">
        <v>5</v>
      </c>
    </row>
    <row r="2" spans="1:14" x14ac:dyDescent="0.25">
      <c r="B2" s="6" t="s">
        <v>2</v>
      </c>
    </row>
    <row r="3" spans="1:14" ht="48.75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4" ht="24" customHeight="1" x14ac:dyDescent="0.25">
      <c r="A4" s="45" t="s">
        <v>21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4" s="1" customFormat="1" ht="32.25" customHeight="1" thickBot="1" x14ac:dyDescent="0.3">
      <c r="A5" s="7" t="s">
        <v>22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4" ht="43.5" customHeight="1" x14ac:dyDescent="0.25">
      <c r="A6" s="53" t="s">
        <v>3</v>
      </c>
      <c r="B6" s="55" t="s">
        <v>1</v>
      </c>
      <c r="C6" s="57" t="s">
        <v>9</v>
      </c>
      <c r="D6" s="59" t="s">
        <v>8</v>
      </c>
      <c r="E6" s="59" t="s">
        <v>19</v>
      </c>
      <c r="F6" s="57" t="s">
        <v>6</v>
      </c>
      <c r="G6" s="57"/>
      <c r="H6" s="57"/>
      <c r="I6" s="45" t="s">
        <v>4</v>
      </c>
      <c r="J6" s="45"/>
      <c r="K6" s="45"/>
      <c r="L6" s="45" t="s">
        <v>23</v>
      </c>
    </row>
    <row r="7" spans="1:14" ht="198" customHeight="1" thickBot="1" x14ac:dyDescent="0.3">
      <c r="A7" s="53"/>
      <c r="B7" s="56"/>
      <c r="C7" s="58"/>
      <c r="D7" s="60"/>
      <c r="E7" s="60"/>
      <c r="F7" s="35" t="s">
        <v>44</v>
      </c>
      <c r="G7" s="35" t="s">
        <v>45</v>
      </c>
      <c r="H7" s="35" t="s">
        <v>46</v>
      </c>
      <c r="I7" s="36" t="s">
        <v>20</v>
      </c>
      <c r="J7" s="36" t="s">
        <v>0</v>
      </c>
      <c r="K7" s="36" t="s">
        <v>10</v>
      </c>
      <c r="L7" s="46"/>
      <c r="M7" s="8"/>
      <c r="N7" s="8"/>
    </row>
    <row r="8" spans="1:14" s="1" customFormat="1" x14ac:dyDescent="0.25">
      <c r="A8" s="54"/>
      <c r="B8" s="37">
        <v>1</v>
      </c>
      <c r="C8" s="38">
        <v>2</v>
      </c>
      <c r="D8" s="38">
        <v>3</v>
      </c>
      <c r="E8" s="38">
        <v>4</v>
      </c>
      <c r="F8" s="39">
        <v>5</v>
      </c>
      <c r="G8" s="38">
        <v>6</v>
      </c>
      <c r="H8" s="38">
        <v>7</v>
      </c>
      <c r="I8" s="40">
        <v>8</v>
      </c>
      <c r="J8" s="40">
        <v>9</v>
      </c>
      <c r="K8" s="40">
        <v>10</v>
      </c>
      <c r="L8" s="41">
        <v>11</v>
      </c>
      <c r="M8" s="9"/>
      <c r="N8" s="9"/>
    </row>
    <row r="9" spans="1:14" s="1" customFormat="1" ht="15.75" x14ac:dyDescent="0.25">
      <c r="A9" s="54"/>
      <c r="B9" s="42">
        <v>1</v>
      </c>
      <c r="C9" s="70" t="s">
        <v>42</v>
      </c>
      <c r="D9" s="72" t="s">
        <v>43</v>
      </c>
      <c r="E9" s="72">
        <v>84</v>
      </c>
      <c r="F9" s="73">
        <v>6785.71</v>
      </c>
      <c r="G9" s="74">
        <v>6622.86</v>
      </c>
      <c r="H9" s="74">
        <v>5935.71</v>
      </c>
      <c r="I9" s="75">
        <f>ROUND(AVERAGE(F9:H9),2)</f>
        <v>6448.09</v>
      </c>
      <c r="J9" s="75">
        <f t="shared" ref="J9" si="0">SQRT(((SUM((POWER(F9-I9,2)),(POWER(G9-I9,2)),(POWER(H9-I9,2)))))/2)</f>
        <v>451.14580885784579</v>
      </c>
      <c r="K9" s="71">
        <f t="shared" ref="K9" si="1">J9/I9</f>
        <v>6.9965805200896042E-2</v>
      </c>
      <c r="L9" s="43">
        <f>I9*E9</f>
        <v>541639.56000000006</v>
      </c>
      <c r="M9" s="9"/>
      <c r="N9" s="9"/>
    </row>
    <row r="10" spans="1:14" s="1" customFormat="1" ht="23.25" customHeight="1" thickBot="1" x14ac:dyDescent="0.3">
      <c r="A10" s="54"/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4">
        <f>SUM(L9:L9)</f>
        <v>541639.56000000006</v>
      </c>
      <c r="M10" s="10"/>
    </row>
    <row r="11" spans="1:14" x14ac:dyDescent="0.25">
      <c r="N11" s="11"/>
    </row>
    <row r="13" spans="1:14" ht="15.75" x14ac:dyDescent="0.25">
      <c r="B13" s="12" t="s">
        <v>47</v>
      </c>
      <c r="L13" s="11"/>
    </row>
    <row r="15" spans="1:14" ht="15.75" x14ac:dyDescent="0.25">
      <c r="B15" s="12" t="s">
        <v>7</v>
      </c>
    </row>
  </sheetData>
  <mergeCells count="12">
    <mergeCell ref="L6:L7"/>
    <mergeCell ref="B10:K10"/>
    <mergeCell ref="A3:L3"/>
    <mergeCell ref="A4:L4"/>
    <mergeCell ref="B5:L5"/>
    <mergeCell ref="A6:A10"/>
    <mergeCell ref="B6:B7"/>
    <mergeCell ref="C6:C7"/>
    <mergeCell ref="D6:D7"/>
    <mergeCell ref="E6:E7"/>
    <mergeCell ref="F6:H6"/>
    <mergeCell ref="I6:K6"/>
  </mergeCells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7"/>
  <sheetViews>
    <sheetView workbookViewId="0">
      <selection activeCell="F14" sqref="F14"/>
    </sheetView>
  </sheetViews>
  <sheetFormatPr defaultRowHeight="15" x14ac:dyDescent="0.25"/>
  <cols>
    <col min="3" max="3" width="9.140625" style="3"/>
    <col min="4" max="4" width="14.85546875" style="3" customWidth="1"/>
    <col min="5" max="5" width="33.28515625" customWidth="1"/>
    <col min="6" max="6" width="44.7109375" customWidth="1"/>
    <col min="9" max="9" width="19" customWidth="1"/>
  </cols>
  <sheetData>
    <row r="1" spans="3:9" ht="15.75" thickBot="1" x14ac:dyDescent="0.3"/>
    <row r="2" spans="3:9" ht="16.5" thickBot="1" x14ac:dyDescent="0.3">
      <c r="C2" s="61" t="s">
        <v>24</v>
      </c>
      <c r="D2" s="62"/>
      <c r="E2" s="62"/>
      <c r="F2" s="62"/>
      <c r="G2" s="62"/>
      <c r="H2" s="62"/>
      <c r="I2" s="63"/>
    </row>
    <row r="3" spans="3:9" ht="16.5" customHeight="1" x14ac:dyDescent="0.25">
      <c r="C3" s="64" t="s">
        <v>11</v>
      </c>
      <c r="D3" s="64" t="s">
        <v>25</v>
      </c>
      <c r="E3" s="64" t="s">
        <v>26</v>
      </c>
      <c r="F3" s="64" t="s">
        <v>27</v>
      </c>
      <c r="G3" s="13" t="s">
        <v>28</v>
      </c>
      <c r="H3" s="66" t="s">
        <v>30</v>
      </c>
      <c r="I3" s="68" t="s">
        <v>31</v>
      </c>
    </row>
    <row r="4" spans="3:9" s="3" customFormat="1" ht="30" customHeight="1" thickBot="1" x14ac:dyDescent="0.3">
      <c r="C4" s="65"/>
      <c r="D4" s="65"/>
      <c r="E4" s="65"/>
      <c r="F4" s="65"/>
      <c r="G4" s="28" t="s">
        <v>29</v>
      </c>
      <c r="H4" s="67"/>
      <c r="I4" s="69"/>
    </row>
    <row r="5" spans="3:9" ht="18" customHeight="1" x14ac:dyDescent="0.25">
      <c r="C5" s="23">
        <v>1</v>
      </c>
      <c r="D5" s="29" t="s">
        <v>38</v>
      </c>
      <c r="E5" s="24" t="s">
        <v>32</v>
      </c>
      <c r="F5" s="32" t="s">
        <v>40</v>
      </c>
      <c r="G5" s="25" t="s">
        <v>37</v>
      </c>
      <c r="H5" s="26">
        <v>30</v>
      </c>
      <c r="I5" s="27"/>
    </row>
    <row r="6" spans="3:9" ht="18.75" customHeight="1" x14ac:dyDescent="0.25">
      <c r="C6" s="14">
        <v>2</v>
      </c>
      <c r="D6" s="30" t="s">
        <v>39</v>
      </c>
      <c r="E6" s="21" t="s">
        <v>33</v>
      </c>
      <c r="F6" s="33" t="s">
        <v>41</v>
      </c>
      <c r="G6" s="15" t="s">
        <v>37</v>
      </c>
      <c r="H6" s="5">
        <v>30</v>
      </c>
      <c r="I6" s="16"/>
    </row>
    <row r="7" spans="3:9" ht="18" customHeight="1" x14ac:dyDescent="0.25">
      <c r="C7" s="14">
        <v>3</v>
      </c>
      <c r="D7" s="30" t="s">
        <v>39</v>
      </c>
      <c r="E7" s="21" t="s">
        <v>34</v>
      </c>
      <c r="F7" s="33" t="s">
        <v>13</v>
      </c>
      <c r="G7" s="15" t="s">
        <v>37</v>
      </c>
      <c r="H7" s="5">
        <v>30</v>
      </c>
      <c r="I7" s="16"/>
    </row>
    <row r="8" spans="3:9" ht="18" customHeight="1" x14ac:dyDescent="0.25">
      <c r="C8" s="14">
        <v>4</v>
      </c>
      <c r="D8" s="30" t="s">
        <v>39</v>
      </c>
      <c r="E8" s="21" t="s">
        <v>34</v>
      </c>
      <c r="F8" s="33" t="s">
        <v>14</v>
      </c>
      <c r="G8" s="15" t="s">
        <v>37</v>
      </c>
      <c r="H8" s="5">
        <v>30</v>
      </c>
      <c r="I8" s="16"/>
    </row>
    <row r="9" spans="3:9" ht="18" customHeight="1" x14ac:dyDescent="0.25">
      <c r="C9" s="14">
        <v>5</v>
      </c>
      <c r="D9" s="30" t="s">
        <v>39</v>
      </c>
      <c r="E9" s="21" t="s">
        <v>35</v>
      </c>
      <c r="F9" s="33" t="s">
        <v>15</v>
      </c>
      <c r="G9" s="15" t="s">
        <v>37</v>
      </c>
      <c r="H9" s="5">
        <v>200</v>
      </c>
      <c r="I9" s="16"/>
    </row>
    <row r="10" spans="3:9" ht="18" customHeight="1" x14ac:dyDescent="0.25">
      <c r="C10" s="14">
        <v>6</v>
      </c>
      <c r="D10" s="30" t="s">
        <v>39</v>
      </c>
      <c r="E10" s="21" t="s">
        <v>35</v>
      </c>
      <c r="F10" s="33" t="s">
        <v>16</v>
      </c>
      <c r="G10" s="15" t="s">
        <v>37</v>
      </c>
      <c r="H10" s="5">
        <v>100</v>
      </c>
      <c r="I10" s="16"/>
    </row>
    <row r="11" spans="3:9" ht="18" customHeight="1" x14ac:dyDescent="0.25">
      <c r="C11" s="14">
        <v>7</v>
      </c>
      <c r="D11" s="30" t="s">
        <v>39</v>
      </c>
      <c r="E11" s="21" t="s">
        <v>35</v>
      </c>
      <c r="F11" s="33" t="s">
        <v>17</v>
      </c>
      <c r="G11" s="15" t="s">
        <v>37</v>
      </c>
      <c r="H11" s="5">
        <v>60</v>
      </c>
      <c r="I11" s="16"/>
    </row>
    <row r="12" spans="3:9" ht="18" customHeight="1" x14ac:dyDescent="0.25">
      <c r="C12" s="14">
        <v>8</v>
      </c>
      <c r="D12" s="30" t="s">
        <v>39</v>
      </c>
      <c r="E12" s="21" t="s">
        <v>35</v>
      </c>
      <c r="F12" s="33" t="s">
        <v>18</v>
      </c>
      <c r="G12" s="15" t="s">
        <v>37</v>
      </c>
      <c r="H12" s="5">
        <v>60</v>
      </c>
      <c r="I12" s="16"/>
    </row>
    <row r="13" spans="3:9" ht="15.75" thickBot="1" x14ac:dyDescent="0.3">
      <c r="C13" s="17">
        <v>9</v>
      </c>
      <c r="D13" s="31" t="s">
        <v>39</v>
      </c>
      <c r="E13" s="18" t="s">
        <v>12</v>
      </c>
      <c r="F13" s="34" t="s">
        <v>12</v>
      </c>
      <c r="G13" s="19" t="s">
        <v>36</v>
      </c>
      <c r="H13" s="22">
        <v>100</v>
      </c>
      <c r="I13" s="20"/>
    </row>
    <row r="17" spans="5:5" x14ac:dyDescent="0.25">
      <c r="E17" s="4"/>
    </row>
  </sheetData>
  <mergeCells count="7">
    <mergeCell ref="C2:I2"/>
    <mergeCell ref="C3:C4"/>
    <mergeCell ref="D3:D4"/>
    <mergeCell ref="E3:E4"/>
    <mergeCell ref="F3:F4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2006</vt:lpstr>
      <vt:lpstr>ТЗ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2015-09-16T06:05:25Z</cp:lastPrinted>
  <dcterms:created xsi:type="dcterms:W3CDTF">2006-09-16T00:00:00Z</dcterms:created>
  <dcterms:modified xsi:type="dcterms:W3CDTF">2026-08-31T05:11:35Z</dcterms:modified>
</cp:coreProperties>
</file>