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!АУК_ДОКУМЕНТАЦИЯ\2026\Приложение 1\"/>
    </mc:Choice>
  </mc:AlternateContent>
  <bookViews>
    <workbookView xWindow="0" yWindow="0" windowWidth="28800" windowHeight="11715" tabRatio="183"/>
  </bookViews>
  <sheets>
    <sheet name="Лист1" sheetId="1" r:id="rId1"/>
  </sheets>
  <definedNames>
    <definedName name="_xlnm._FilterDatabase" localSheetId="0" hidden="1">Лист1!$A$8:$K$11</definedName>
    <definedName name="_xlnm.Print_Area" localSheetId="0">Лист1!$A$1:$K$17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9" i="1"/>
  <c r="H10" i="1" l="1"/>
  <c r="K10" i="1" s="1"/>
  <c r="H9" i="1"/>
  <c r="K9" i="1" s="1"/>
  <c r="K11" i="1" l="1"/>
  <c r="J10" i="1"/>
  <c r="J9" i="1"/>
</calcChain>
</file>

<file path=xl/sharedStrings.xml><?xml version="1.0" encoding="utf-8"?>
<sst xmlns="http://schemas.openxmlformats.org/spreadsheetml/2006/main" count="23" uniqueCount="22">
  <si>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</si>
  <si>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</si>
  <si>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</si>
  <si>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</si>
  <si>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</si>
  <si>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</si>
  <si>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</si>
  <si>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</si>
  <si>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</si>
  <si>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</si>
  <si>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</si>
  <si>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Начальная (максимальная) цена единицы товара (работы, услуги)</t>
  </si>
  <si>
    <t>Среднее квадратическое отклонение</t>
  </si>
  <si>
    <t>Элемент сопротивления 50-306-060</t>
  </si>
  <si>
    <t>шт.</t>
  </si>
  <si>
    <t>Элемент сопротивления 50-306-070</t>
  </si>
  <si>
    <t>Дата подготовки обоснования НМЦД: 02.12.2024</t>
  </si>
  <si>
    <t>Руководитель контрактной службы: _______________ О.А. Дуюн</t>
  </si>
  <si>
    <t>Коэффициент вариации цен</t>
  </si>
  <si>
    <t>Расчет НМЦД методом сопоставимых рыночных цен (анализа рынка)</t>
  </si>
  <si>
    <t>Источник информации о цене за единицу товара (работы, услуги), руб. Коммерческое предложение № 74 от 13.10.26</t>
  </si>
  <si>
    <t>Источник информации о цене за единицу товара (работы, услуги), руб. Коммерческое предложение исх. № 2024-430с  от 13.07.26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</si>
</sst>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1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b/>
      <sz val="11"/>
      <color indexed="8"/>
      <name val="Times New Roman"/>
      <charset val="204"/>
    </font>
    <font>
      <b/>
      <sz val="11"/>
      <name val="Times New Roman"/>
      <charset val="204"/>
    </font>
    <font>
      <sz val="11"/>
      <color indexed="8"/>
      <name val="Times New Roman"/>
      <charset val="204"/>
    </font>
    <font>
      <b/>
      <sz val="12"/>
      <color indexed="8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indexed="8"/>
      <name val="Times New Roman"/>
      <charset val="204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164" fontId="8" fillId="0" borderId="8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0" fontId="8" fillId="0" borderId="3" xfId="1" applyNumberFormat="1" applyFont="1" applyBorder="1" applyAlignment="1">
      <alignment horizontal="center" vertical="center" wrapText="1"/>
    </xf>
    <xf numFmtId="164" fontId="0" fillId="0" borderId="0" xfId="0" applyNumberFormat="1"/>
    <xf numFmtId="4" fontId="5" fillId="0" borderId="2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0" fillId="0" borderId="0" xfId="0" applyBorder="1"/>
    <xf numFmtId="3" fontId="4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topLeftCell="B1" zoomScale="70" zoomScaleNormal="70" zoomScaleSheetLayoutView="85" workbookViewId="0">
      <selection activeCell="H26" sqref="H26"/>
    </sheetView>
  </sheetViews>
  <sheetFormatPr defaultColWidth="8.85546875" defaultRowHeight="15"/>
  <cols>
    <col min="1" max="1" width="37.7109375" hidden="1" customWidth="1"/>
    <col min="2" max="2" width="8.28515625" customWidth="1"/>
    <col min="3" max="3" width="61.140625" customWidth="1"/>
    <col min="4" max="4" width="14.7109375" customWidth="1"/>
    <col min="5" max="5" width="12.85546875" customWidth="1"/>
    <col min="6" max="7" width="15.42578125" customWidth="1"/>
    <col min="8" max="10" width="20.7109375" customWidth="1"/>
    <col min="11" max="11" width="35.42578125" customWidth="1"/>
    <col min="12" max="12" width="8.85546875" customWidth="1"/>
    <col min="13" max="13" width="12.7109375" customWidth="1"/>
    <col min="14" max="14" width="12" customWidth="1"/>
    <col min="16" max="16" width="13" customWidth="1"/>
  </cols>
  <sheetData>
    <row r="1" spans="1:11">
      <c r="B1" s="2"/>
      <c r="K1" s="9" t="s">
        <v>0</v>
      </c>
    </row>
    <row r="2" spans="1:11">
      <c r="B2" s="2" t="s">
        <v>1</v>
      </c>
    </row>
    <row r="3" spans="1:11" ht="48.7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24" customHeight="1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s="1" customFormat="1" ht="32.25" customHeight="1">
      <c r="A5" s="4" t="s">
        <v>3</v>
      </c>
      <c r="B5" s="31"/>
      <c r="C5" s="32"/>
      <c r="D5" s="32"/>
      <c r="E5" s="32"/>
      <c r="F5" s="32"/>
      <c r="G5" s="32"/>
      <c r="H5" s="32"/>
      <c r="I5" s="32"/>
      <c r="J5" s="32"/>
      <c r="K5" s="33"/>
    </row>
    <row r="6" spans="1:11" ht="43.5" customHeight="1">
      <c r="A6" s="24" t="s">
        <v>4</v>
      </c>
      <c r="B6" s="25" t="s">
        <v>5</v>
      </c>
      <c r="C6" s="25" t="s">
        <v>6</v>
      </c>
      <c r="D6" s="26" t="s">
        <v>7</v>
      </c>
      <c r="E6" s="26" t="s">
        <v>8</v>
      </c>
      <c r="F6" s="25" t="s">
        <v>9</v>
      </c>
      <c r="G6" s="25"/>
      <c r="H6" s="25" t="s">
        <v>10</v>
      </c>
      <c r="I6" s="25"/>
      <c r="J6" s="25"/>
      <c r="K6" s="28" t="s">
        <v>19</v>
      </c>
    </row>
    <row r="7" spans="1:11" ht="198" customHeight="1">
      <c r="A7" s="24"/>
      <c r="B7" s="25"/>
      <c r="C7" s="25"/>
      <c r="D7" s="27"/>
      <c r="E7" s="27"/>
      <c r="F7" s="5" t="s">
        <v>20</v>
      </c>
      <c r="G7" s="5" t="s">
        <v>21</v>
      </c>
      <c r="H7" s="10" t="s">
        <v>11</v>
      </c>
      <c r="I7" s="10" t="s">
        <v>12</v>
      </c>
      <c r="J7" s="3" t="s">
        <v>18</v>
      </c>
      <c r="K7" s="29"/>
    </row>
    <row r="8" spans="1:11" s="1" customFormat="1">
      <c r="A8" s="24"/>
      <c r="B8" s="6">
        <v>1</v>
      </c>
      <c r="C8" s="6">
        <v>2</v>
      </c>
      <c r="D8" s="6">
        <v>3</v>
      </c>
      <c r="E8" s="6">
        <v>4</v>
      </c>
      <c r="F8" s="6">
        <v>5</v>
      </c>
      <c r="G8" s="6">
        <v>6</v>
      </c>
      <c r="H8" s="11">
        <v>8</v>
      </c>
      <c r="I8" s="11">
        <v>9</v>
      </c>
      <c r="J8" s="11">
        <v>10</v>
      </c>
      <c r="K8" s="11">
        <v>11</v>
      </c>
    </row>
    <row r="9" spans="1:11" s="1" customFormat="1" ht="15.75">
      <c r="A9" s="24"/>
      <c r="B9" s="7">
        <v>1</v>
      </c>
      <c r="C9" s="7" t="s">
        <v>13</v>
      </c>
      <c r="D9" s="7" t="s">
        <v>14</v>
      </c>
      <c r="E9" s="18">
        <v>3500</v>
      </c>
      <c r="F9" s="17">
        <v>1980</v>
      </c>
      <c r="G9" s="17">
        <v>1672</v>
      </c>
      <c r="H9" s="12">
        <f>ROUND(AVERAGE(F9:G9),2)</f>
        <v>1826</v>
      </c>
      <c r="I9" s="13">
        <f>SQRT(((SUM((POWER(F9-H9,2)),(POWER(G9-H9,2)))))/2)</f>
        <v>154</v>
      </c>
      <c r="J9" s="14">
        <f>I9/H9</f>
        <v>8.4337349397590355E-2</v>
      </c>
      <c r="K9" s="19">
        <f>H9*E9</f>
        <v>6391000</v>
      </c>
    </row>
    <row r="10" spans="1:11" s="1" customFormat="1" ht="15.75">
      <c r="A10" s="24"/>
      <c r="B10" s="7">
        <v>2</v>
      </c>
      <c r="C10" s="7" t="s">
        <v>15</v>
      </c>
      <c r="D10" s="7" t="s">
        <v>14</v>
      </c>
      <c r="E10" s="18">
        <v>2000</v>
      </c>
      <c r="F10" s="17">
        <v>1890</v>
      </c>
      <c r="G10" s="17">
        <v>1672</v>
      </c>
      <c r="H10" s="12">
        <f>ROUND(AVERAGE(F10:G10),2)</f>
        <v>1781</v>
      </c>
      <c r="I10" s="13">
        <f>SQRT(((SUM((POWER(F10-H10,2)),(POWER(G10-H10,2)))))/2)</f>
        <v>109</v>
      </c>
      <c r="J10" s="14">
        <f>I10/H10</f>
        <v>6.1201572150477258E-2</v>
      </c>
      <c r="K10" s="19">
        <f>H10*E10</f>
        <v>3562000</v>
      </c>
    </row>
    <row r="11" spans="1:11" s="1" customFormat="1" ht="23.25" customHeight="1">
      <c r="A11" s="24"/>
      <c r="B11" s="23"/>
      <c r="C11" s="23"/>
      <c r="D11" s="23"/>
      <c r="E11" s="23"/>
      <c r="F11" s="23"/>
      <c r="G11" s="23"/>
      <c r="H11" s="23"/>
      <c r="I11" s="23"/>
      <c r="J11" s="23"/>
      <c r="K11" s="16">
        <f>SUM(K9:K10)</f>
        <v>9953000</v>
      </c>
    </row>
    <row r="14" spans="1:11" ht="15.75">
      <c r="B14" s="8" t="s">
        <v>16</v>
      </c>
      <c r="F14" s="20"/>
      <c r="G14" s="20"/>
      <c r="H14" s="20"/>
      <c r="I14" s="20"/>
      <c r="K14" s="15"/>
    </row>
    <row r="15" spans="1:11">
      <c r="F15" s="21"/>
      <c r="G15" s="22"/>
      <c r="H15" s="20"/>
      <c r="I15" s="20"/>
    </row>
    <row r="16" spans="1:11" ht="15.75">
      <c r="B16" s="8" t="s">
        <v>17</v>
      </c>
      <c r="F16" s="21"/>
      <c r="G16" s="22"/>
      <c r="H16" s="20"/>
      <c r="I16" s="20"/>
    </row>
    <row r="17" spans="6:9">
      <c r="F17" s="20"/>
      <c r="G17" s="20"/>
      <c r="H17" s="20"/>
      <c r="I17" s="20"/>
    </row>
    <row r="18" spans="6:9">
      <c r="F18" s="20"/>
      <c r="G18" s="20"/>
      <c r="H18" s="20"/>
      <c r="I18" s="20"/>
    </row>
  </sheetData>
  <autoFilter ref="A8:K11"/>
  <mergeCells count="12">
    <mergeCell ref="K6:K7"/>
    <mergeCell ref="A3:K3"/>
    <mergeCell ref="A4:K4"/>
    <mergeCell ref="B5:K5"/>
    <mergeCell ref="F6:G6"/>
    <mergeCell ref="H6:J6"/>
    <mergeCell ref="B11:J11"/>
    <mergeCell ref="A6:A11"/>
    <mergeCell ref="B6:B7"/>
    <mergeCell ref="C6:C7"/>
    <mergeCell ref="D6:D7"/>
    <mergeCell ref="E6:E7"/>
  </mergeCells>
  <pageMargins left="0.25" right="0.25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55</cp:lastModifiedBy>
  <cp:lastPrinted>2026-09-07T09:43:53Z</cp:lastPrinted>
  <dcterms:created xsi:type="dcterms:W3CDTF">2006-09-16T00:00:00Z</dcterms:created>
  <dcterms:modified xsi:type="dcterms:W3CDTF">2026-09-14T07:27:38Z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1285FA7D954F4A25AF718669BFBC1E59_12</vt:lpwstr>
  </property>
  <property fmtid="{D5CDD505-2E9C-101B-9397-08002B2CF9AE}" pid="3" name="KSOProductBuildVer">
    <vt:lpwstr>1049-12.2.0.18911</vt:lpwstr>
  </property>
</Properties>
</file>