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950" windowHeight="8115"/>
  </bookViews>
  <sheets>
    <sheet name="Поставка" sheetId="1" r:id="rId1"/>
  </sheets>
  <calcPr calcId="124519"/>
</workbook>
</file>

<file path=xl/calcChain.xml><?xml version="1.0" encoding="utf-8"?>
<calcChain xmlns="http://schemas.openxmlformats.org/spreadsheetml/2006/main">
  <c r="O8" i="1"/>
  <c r="M8"/>
  <c r="L8"/>
  <c r="N8"/>
  <c r="I8"/>
  <c r="J8" s="1"/>
  <c r="K8" s="1"/>
  <c r="O9" l="1"/>
</calcChain>
</file>

<file path=xl/sharedStrings.xml><?xml version="1.0" encoding="utf-8"?>
<sst xmlns="http://schemas.openxmlformats.org/spreadsheetml/2006/main" count="32" uniqueCount="31">
  <si>
    <t xml:space="preserve">Приложение № 3 к документации </t>
  </si>
  <si>
    <t>ОБОСНОВАНИЕ НАЧАЛЬНОЙ (МАКСИМАЛЬНОЙ) ЦЕНЫ ДОГОВОРА</t>
  </si>
  <si>
    <t>Наименование закупки (предмет договора)</t>
  </si>
  <si>
    <t>Используемый метод определения НМЦД</t>
  </si>
  <si>
    <t xml:space="preserve">Расчет НМЦД </t>
  </si>
  <si>
    <t>№</t>
  </si>
  <si>
    <t xml:space="preserve">Наименование предмета договора </t>
  </si>
  <si>
    <t>ОКПД2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</si>
  <si>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</si>
  <si>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</si>
  <si>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</si>
  <si>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Н(М)ЦД, ЦДЕП</t>
  </si>
  <si>
    <t>Н(М)ЦД, определяемая по наименьшей цене из сопоставимых коммерческих предложений</t>
  </si>
  <si>
    <t xml:space="preserve">Поставщик №1 </t>
  </si>
  <si>
    <t>Поставщик №2</t>
  </si>
  <si>
    <t xml:space="preserve">Поставщик №3 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</si>
  <si>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</si>
  <si>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</si>
  <si>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</rPr>
      <t xml:space="preserve">         (не должен превышать 33%)</t>
    </r>
  </si>
  <si>
    <t>Н(М)ЦД</t>
  </si>
  <si>
    <t>ИТОГО</t>
  </si>
  <si>
    <t>Муссорный пластиковый контейнер 1100л.</t>
  </si>
  <si>
    <t>22.23.13.110</t>
  </si>
  <si>
    <t>шт</t>
  </si>
  <si>
    <t>Метод сопоставимых рыночных цен (анализа рынка); НМЦД определена по средней  цене из сопоставимых коммерческих предложений</t>
  </si>
  <si>
    <t>Цена с округлением до сотых долей после запятой (руб.)</t>
  </si>
  <si>
    <t>Средняя  цена из коммерческих предложений (руб.)</t>
  </si>
  <si>
    <t>Цена (руб.)</t>
  </si>
  <si>
    <t>Итого НМЦД устанавливается в размере: 83206,67 рублей (по средней цене коммерческого предложения)</t>
  </si>
  <si>
    <t>Поставка муссорных пластиковых контейнеров 1100л.</t>
  </si>
  <si>
    <t>Дата подготовки обоснования НМЦД 15.09.2026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</si>
</sst>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</font>
    <font>
      <b/>
      <sz val="12"/>
      <color indexed="8"/>
      <name val="Times New Roman"/>
    </font>
    <font>
      <b/>
      <sz val="10"/>
      <color indexed="8"/>
      <name val="Times New Roman"/>
    </font>
    <font>
      <sz val="10"/>
      <color indexed="8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sz val="12"/>
      <color theme="1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indexed="8"/>
      <name val="Times New Roman"/>
      <family val="1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4" fontId="4" fillId="0" borderId="0" xfId="0" applyNumberFormat="1" applyFont="1"/>
    <xf numFmtId="0" fontId="1" fillId="0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2" fillId="2" borderId="1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3" fillId="2" borderId="9" xfId="0" applyNumberFormat="1" applyFont="1" applyFill="1" applyBorder="1" applyAlignment="1">
      <alignment horizontal="center" vertical="top" wrapText="1"/>
    </xf>
    <xf numFmtId="1" fontId="7" fillId="3" borderId="15" xfId="0" applyNumberFormat="1" applyFont="1" applyFill="1" applyBorder="1" applyAlignment="1">
      <alignment horizontal="center" vertical="center" wrapText="1"/>
    </xf>
    <xf numFmtId="0" fontId="7" fillId="3" borderId="16" xfId="0" applyNumberFormat="1" applyFont="1" applyFill="1" applyBorder="1" applyAlignment="1">
      <alignment horizontal="center" vertical="center" wrapText="1"/>
    </xf>
    <xf numFmtId="1" fontId="7" fillId="3" borderId="17" xfId="0" applyNumberFormat="1" applyFont="1" applyFill="1" applyBorder="1" applyAlignment="1">
      <alignment horizontal="center" vertical="center" wrapText="1"/>
    </xf>
    <xf numFmtId="4" fontId="7" fillId="3" borderId="16" xfId="0" applyNumberFormat="1" applyFont="1" applyFill="1" applyBorder="1" applyAlignment="1">
      <alignment horizontal="center" vertical="center" wrapText="1"/>
    </xf>
    <xf numFmtId="4" fontId="7" fillId="3" borderId="17" xfId="0" applyNumberFormat="1" applyFont="1" applyFill="1" applyBorder="1" applyAlignment="1">
      <alignment horizontal="center" vertical="center" wrapText="1"/>
    </xf>
    <xf numFmtId="4" fontId="8" fillId="3" borderId="16" xfId="0" applyNumberFormat="1" applyFont="1" applyFill="1" applyBorder="1" applyAlignment="1">
      <alignment horizontal="center" vertical="center" wrapText="1"/>
    </xf>
    <xf numFmtId="4" fontId="8" fillId="3" borderId="18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Alignment="1">
      <alignment horizontal="right" vertical="top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2" fillId="2" borderId="8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2" fillId="0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/>
    <xf numFmtId="0" fontId="8" fillId="3" borderId="18" xfId="0" applyNumberFormat="1" applyFont="1" applyFill="1" applyBorder="1" applyAlignment="1">
      <alignment horizontal="right" vertical="center" wrapText="1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</xdr:colOff>
      <xdr:row>6</xdr:row>
      <xdr:rowOff>952500</xdr:rowOff>
    </xdr:from>
    <xdr:to>
      <xdr:col>11</xdr:col>
      <xdr:colOff>0</xdr:colOff>
      <xdr:row>6</xdr:row>
      <xdr:rowOff>1356360</xdr:rowOff>
    </xdr:to>
    <xdr:pic>
      <xdr:nvPicPr>
        <xdr:cNvPr id="2" name="/xl/media/image.wmf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6830" y="2110740"/>
          <a:ext cx="963930" cy="403860"/>
        </a:xfrm>
        <a:prstGeom prst="rect">
          <a:avLst/>
        </a:prstGeom>
      </xdr:spPr>
    </xdr:pic>
    <xdr:clientData/>
  </xdr:twoCellAnchor>
  <xdr:twoCellAnchor editAs="oneCell">
    <xdr:from>
      <xdr:col>9</xdr:col>
      <xdr:colOff>19051</xdr:colOff>
      <xdr:row>6</xdr:row>
      <xdr:rowOff>923924</xdr:rowOff>
    </xdr:from>
    <xdr:to>
      <xdr:col>9</xdr:col>
      <xdr:colOff>1018275</xdr:colOff>
      <xdr:row>6</xdr:row>
      <xdr:rowOff>1333500</xdr:rowOff>
    </xdr:to>
    <xdr:pic>
      <xdr:nvPicPr>
        <xdr:cNvPr id="3" name="/xl/media/image2.wmf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67651" y="2082164"/>
          <a:ext cx="999224" cy="409576"/>
        </a:xfrm>
        <a:prstGeom prst="rect">
          <a:avLst/>
        </a:prstGeom>
      </xdr:spPr>
    </xdr:pic>
    <xdr:clientData/>
  </xdr:twoCellAnchor>
  <xdr:twoCellAnchor editAs="oneCell">
    <xdr:from>
      <xdr:col>11</xdr:col>
      <xdr:colOff>19050</xdr:colOff>
      <xdr:row>6</xdr:row>
      <xdr:rowOff>1600200</xdr:rowOff>
    </xdr:from>
    <xdr:to>
      <xdr:col>11</xdr:col>
      <xdr:colOff>1504950</xdr:colOff>
      <xdr:row>7</xdr:row>
      <xdr:rowOff>3810</xdr:rowOff>
    </xdr:to>
    <xdr:pic>
      <xdr:nvPicPr>
        <xdr:cNvPr id="4" name="/xl/media/image3.wmf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266700</xdr:colOff>
      <xdr:row>6</xdr:row>
      <xdr:rowOff>1400175</xdr:rowOff>
    </xdr:from>
    <xdr:to>
      <xdr:col>11</xdr:col>
      <xdr:colOff>419100</xdr:colOff>
      <xdr:row>6</xdr:row>
      <xdr:rowOff>1400175</xdr:rowOff>
    </xdr:to>
    <xdr:pic>
      <xdr:nvPicPr>
        <xdr:cNvPr id="5" name="/xl/media/image4.wmf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Стандартная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"/>
  <sheetViews>
    <sheetView tabSelected="1" view="pageBreakPreview" zoomScale="80" zoomScaleSheetLayoutView="80" workbookViewId="0">
      <selection activeCell="A11" sqref="A11:O11"/>
    </sheetView>
  </sheetViews>
  <sheetFormatPr defaultColWidth="9.140625" defaultRowHeight="12.75"/>
  <cols>
    <col min="1" max="1" width="6.140625" style="1" customWidth="1"/>
    <col min="2" max="2" width="27.7109375" style="1" customWidth="1"/>
    <col min="3" max="3" width="13.28515625" style="1" customWidth="1"/>
    <col min="4" max="4" width="6.7109375" style="1" customWidth="1"/>
    <col min="5" max="5" width="6.85546875" style="1" customWidth="1"/>
    <col min="6" max="6" width="12.85546875" style="1" customWidth="1"/>
    <col min="7" max="7" width="11.7109375" style="3" customWidth="1"/>
    <col min="8" max="8" width="13.7109375" style="1" customWidth="1"/>
    <col min="9" max="9" width="15.5703125" style="1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" style="1" customWidth="1"/>
    <col min="14" max="15" width="13.5703125" style="1" customWidth="1"/>
    <col min="16" max="16" width="11.85546875" style="1" customWidth="1"/>
    <col min="17" max="17" width="9.140625" style="1" hidden="1" customWidth="1"/>
    <col min="18" max="18" width="13.42578125" style="1" hidden="1" customWidth="1"/>
    <col min="19" max="19" width="9.140625" style="1" hidden="1" customWidth="1"/>
    <col min="20" max="20" width="0" style="3" hidden="1" customWidth="1"/>
    <col min="21" max="25" width="9.140625" style="1" hidden="1" customWidth="1"/>
    <col min="26" max="16384" width="9.140625" style="1"/>
  </cols>
  <sheetData>
    <row r="1" spans="1:16" ht="12.6" customHeight="1">
      <c r="M1" s="23" t="s">
        <v>0</v>
      </c>
      <c r="N1" s="23"/>
      <c r="O1" s="23"/>
    </row>
    <row r="2" spans="1:16" ht="28.9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6" ht="33.6" customHeight="1">
      <c r="A3" s="4"/>
      <c r="B3" s="4" t="s">
        <v>2</v>
      </c>
      <c r="C3" s="4"/>
      <c r="D3" s="4"/>
      <c r="E3" s="38" t="s">
        <v>29</v>
      </c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ht="22.15" customHeight="1">
      <c r="A4" s="4"/>
      <c r="B4" s="6" t="s">
        <v>3</v>
      </c>
      <c r="C4" s="4"/>
      <c r="D4" s="4"/>
      <c r="E4" s="40" t="s">
        <v>24</v>
      </c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6" ht="18.399999999999999" customHeight="1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6" ht="48.6" customHeight="1">
      <c r="A6" s="24" t="s">
        <v>5</v>
      </c>
      <c r="B6" s="26" t="s">
        <v>6</v>
      </c>
      <c r="C6" s="42" t="s">
        <v>7</v>
      </c>
      <c r="D6" s="26" t="s">
        <v>8</v>
      </c>
      <c r="E6" s="28" t="s">
        <v>9</v>
      </c>
      <c r="F6" s="30" t="s">
        <v>10</v>
      </c>
      <c r="G6" s="30"/>
      <c r="H6" s="30"/>
      <c r="I6" s="32" t="s">
        <v>11</v>
      </c>
      <c r="J6" s="33"/>
      <c r="K6" s="34"/>
      <c r="L6" s="35" t="s">
        <v>12</v>
      </c>
      <c r="M6" s="36"/>
      <c r="N6" s="36"/>
      <c r="O6" s="37"/>
      <c r="P6" s="7"/>
    </row>
    <row r="7" spans="1:16" ht="124.15" customHeight="1" thickBot="1">
      <c r="A7" s="25"/>
      <c r="B7" s="27"/>
      <c r="C7" s="43"/>
      <c r="D7" s="27"/>
      <c r="E7" s="29"/>
      <c r="F7" s="11" t="s">
        <v>13</v>
      </c>
      <c r="G7" s="5" t="s">
        <v>14</v>
      </c>
      <c r="H7" s="8" t="s">
        <v>15</v>
      </c>
      <c r="I7" s="9" t="s">
        <v>16</v>
      </c>
      <c r="J7" s="2" t="s">
        <v>17</v>
      </c>
      <c r="K7" s="10" t="s">
        <v>18</v>
      </c>
      <c r="L7" s="14" t="s">
        <v>26</v>
      </c>
      <c r="M7" s="12" t="s">
        <v>27</v>
      </c>
      <c r="N7" s="12" t="s">
        <v>25</v>
      </c>
      <c r="O7" s="13" t="s">
        <v>19</v>
      </c>
      <c r="P7" s="7"/>
    </row>
    <row r="8" spans="1:16" ht="46.35" customHeight="1" thickBot="1">
      <c r="A8" s="15">
        <v>1</v>
      </c>
      <c r="B8" s="16" t="s">
        <v>21</v>
      </c>
      <c r="C8" s="16" t="s">
        <v>22</v>
      </c>
      <c r="D8" s="16" t="s">
        <v>23</v>
      </c>
      <c r="E8" s="17">
        <v>4</v>
      </c>
      <c r="F8" s="18">
        <v>80160</v>
      </c>
      <c r="G8" s="18">
        <v>87100</v>
      </c>
      <c r="H8" s="19">
        <v>82360</v>
      </c>
      <c r="I8" s="18">
        <f t="shared" ref="I8" si="0">AVERAGE(F8:H8)</f>
        <v>83206.666666666672</v>
      </c>
      <c r="J8" s="18">
        <f t="shared" ref="J8" si="1">SQRT(((SUM((POWER(H8-I8,2)),(POWER(G8-I8,2)),(POWER(F8-I8,2)))/(COLUMNS(F8:H8)-1))))</f>
        <v>3546.6228067463467</v>
      </c>
      <c r="K8" s="19">
        <f t="shared" ref="K8" si="2">J8/I8*100</f>
        <v>4.2624262560047432</v>
      </c>
      <c r="L8" s="18">
        <f>(F8+G8+H8)/3</f>
        <v>83206.666666666672</v>
      </c>
      <c r="M8" s="18">
        <f>L8</f>
        <v>83206.666666666672</v>
      </c>
      <c r="N8" s="18">
        <f t="shared" ref="N8" si="3">ROUND(M8,2)</f>
        <v>83206.67</v>
      </c>
      <c r="O8" s="20">
        <f>L8</f>
        <v>83206.666666666672</v>
      </c>
      <c r="P8" s="7"/>
    </row>
    <row r="9" spans="1:16" ht="12" customHeight="1" thickBot="1">
      <c r="A9" s="45" t="s">
        <v>20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 t="s">
        <v>20</v>
      </c>
      <c r="O9" s="21">
        <f>SUM(O8:O8)</f>
        <v>83206.666666666672</v>
      </c>
    </row>
    <row r="10" spans="1:16" ht="14.45" customHeight="1">
      <c r="A10" s="46" t="s">
        <v>28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</row>
    <row r="11" spans="1:16" ht="14.45" customHeight="1">
      <c r="A11" s="46" t="s">
        <v>30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</row>
    <row r="12" spans="1:16" ht="19.149999999999999" customHeight="1">
      <c r="A12"/>
      <c r="B12" s="47"/>
      <c r="C12" s="22"/>
      <c r="D12" s="22"/>
      <c r="E12" s="48"/>
      <c r="F12" s="48"/>
      <c r="G12" s="22"/>
      <c r="H12" s="48"/>
      <c r="I12" s="48"/>
      <c r="J12" s="48"/>
      <c r="K12"/>
      <c r="L12"/>
      <c r="M12"/>
      <c r="N12"/>
      <c r="O12"/>
    </row>
    <row r="13" spans="1:16" ht="19.149999999999999" customHeight="1">
      <c r="A13"/>
      <c r="B13" s="47"/>
      <c r="C13" s="22"/>
      <c r="D13" s="22"/>
      <c r="E13" s="49"/>
      <c r="F13" s="49"/>
      <c r="G13" s="22"/>
      <c r="H13" s="49"/>
      <c r="I13" s="49"/>
      <c r="J13" s="49"/>
      <c r="K13"/>
      <c r="L13"/>
      <c r="M13"/>
      <c r="N13"/>
      <c r="O13"/>
    </row>
    <row r="14" spans="1:16" ht="12.4" customHeight="1">
      <c r="A14" s="44"/>
      <c r="B14" s="44"/>
      <c r="C14" s="44"/>
      <c r="D14" s="44"/>
      <c r="E14"/>
      <c r="F14"/>
      <c r="G14"/>
      <c r="H14"/>
      <c r="I14"/>
      <c r="J14"/>
      <c r="K14"/>
      <c r="L14"/>
      <c r="M14"/>
      <c r="N14"/>
      <c r="O14"/>
    </row>
  </sheetData>
  <mergeCells count="22">
    <mergeCell ref="A14:D14"/>
    <mergeCell ref="A9:N9"/>
    <mergeCell ref="A10:O10"/>
    <mergeCell ref="A11:O11"/>
    <mergeCell ref="B12:B13"/>
    <mergeCell ref="E12:F12"/>
    <mergeCell ref="H12:J12"/>
    <mergeCell ref="E13:F13"/>
    <mergeCell ref="H13:J13"/>
    <mergeCell ref="M1:O1"/>
    <mergeCell ref="A6:A7"/>
    <mergeCell ref="B6:B7"/>
    <mergeCell ref="D6:D7"/>
    <mergeCell ref="E6:E7"/>
    <mergeCell ref="F6:H6"/>
    <mergeCell ref="A2:O2"/>
    <mergeCell ref="I6:K6"/>
    <mergeCell ref="L6:O6"/>
    <mergeCell ref="E3:O3"/>
    <mergeCell ref="E4:O4"/>
    <mergeCell ref="A5:O5"/>
    <mergeCell ref="C6:C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завхоз</dc:creator>
  <cp:lastModifiedBy>завхоз</cp:lastModifiedBy>
  <cp:lastPrinted>2026-07-22T06:19:06Z</cp:lastPrinted>
  <dcterms:created xsi:type="dcterms:W3CDTF">2026-07-16T06:33:44Z</dcterms:created>
  <dcterms:modified xsi:type="dcterms:W3CDTF">2026-09-15T08:42:46Z</dcterms:modified>
</cp:coreProperties>
</file>