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ЗАКУПКИ ВОССТАНОВЛЕНИЕ\2026\ЗК ЭФ\Смесители 3\"/>
    </mc:Choice>
  </mc:AlternateContent>
  <xr:revisionPtr revIDLastSave="0" documentId="13_ncr:1_{AAD61619-5635-40C9-9BC5-17635403BB92}" xr6:coauthVersionLast="47" xr6:coauthVersionMax="47" xr10:uidLastSave="{00000000-0000-0000-0000-000000000000}"/>
  <bookViews>
    <workbookView xWindow="-120" yWindow="-120" windowWidth="29040" windowHeight="15840" tabRatio="211" xr2:uid="{00000000-000D-0000-FFFF-FFFF00000000}"/>
  </bookViews>
  <sheets>
    <sheet name="Расчет цены_2" sheetId="1" r:id="rId1"/>
  </sheets>
  <definedNames>
    <definedName name="_xlnm.Print_Area" localSheetId="0">'Расчет цены_2'!$A$1:$N$20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" i="1" l="1"/>
  <c r="L7" i="1"/>
  <c r="L8" i="1"/>
  <c r="L9" i="1"/>
  <c r="L15" i="1"/>
  <c r="I16" i="1"/>
  <c r="J16" i="1"/>
  <c r="K16" i="1" l="1"/>
  <c r="I7" i="1"/>
  <c r="I8" i="1"/>
  <c r="I9" i="1"/>
  <c r="I10" i="1"/>
  <c r="I11" i="1"/>
  <c r="I12" i="1"/>
  <c r="I13" i="1"/>
  <c r="I14" i="1"/>
  <c r="I15" i="1"/>
  <c r="J7" i="1"/>
  <c r="J8" i="1"/>
  <c r="J9" i="1"/>
  <c r="J10" i="1"/>
  <c r="J11" i="1"/>
  <c r="J12" i="1"/>
  <c r="J13" i="1"/>
  <c r="J14" i="1"/>
  <c r="J15" i="1"/>
  <c r="I6" i="1"/>
  <c r="J6" i="1"/>
  <c r="K12" i="1" l="1"/>
  <c r="K9" i="1"/>
  <c r="K14" i="1"/>
  <c r="K7" i="1"/>
  <c r="K15" i="1"/>
  <c r="K13" i="1"/>
  <c r="K11" i="1"/>
  <c r="K10" i="1"/>
  <c r="K8" i="1"/>
  <c r="K6" i="1"/>
</calcChain>
</file>

<file path=xl/sharedStrings.xml><?xml version="1.0" encoding="utf-8"?>
<sst xmlns="http://schemas.openxmlformats.org/spreadsheetml/2006/main" count="52" uniqueCount="32">
  <si>
    <t>приложение №5 к  извещению на проведение запроса котировок в электронной форме</t>
  </si>
  <si>
    <t>Заказчиком для определения начальной (максимальной) цены договора был применен метод сопоставимых рыночных цен (анализ рынка), были направлены запросы о предоставлении ценовой информации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"Интернет"), осуществлен сбор и анализ общедоступной ценовой информации, на основании полученной информации о рыночных ценах (далее - ценовая информация) идентичных товаров, планируемых к закупке, произведен расчет начальной (максимальной) цены договора.</t>
  </si>
  <si>
    <t>№</t>
  </si>
  <si>
    <t>Ед. изм</t>
  </si>
  <si>
    <t>Кол-во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</si>
  <si>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</si>
  <si>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</si>
  <si>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</si>
  <si>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Средняя цена за единицу     &lt;ц&gt;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</si>
  <si>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</si>
  <si>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</si>
  <si>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rgb="FF000000"/>
        <rFont val="Times New Roman"/>
        <family val="1"/>
        <charset val="204"/>
      </rPr>
      <t>Расчет Н(М)ЦК по формуле</t>
    </r>
    <r>
      <rPr>
        <sz val="10"/>
        <color rgb="FF000000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</si>
  <si>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ОКПД 2</t>
  </si>
  <si>
    <t xml:space="preserve">Наименование                                                                             </t>
  </si>
  <si>
    <t xml:space="preserve"> Обоснование начальной (максимальной) цены договора на поставку товара  для нужд государственного автономного учреждения здравоохранения «Энгельсская городская клиническая  больница № 1»
</t>
  </si>
  <si>
    <t>28.14.12.110</t>
  </si>
  <si>
    <t>Поставщик № 1</t>
  </si>
  <si>
    <t>Поставщик № 2</t>
  </si>
  <si>
    <t>Поставщик № 3</t>
  </si>
  <si>
    <t>Штука</t>
  </si>
  <si>
    <t>Смеситель для кухни</t>
  </si>
  <si>
    <t>Арматура для бочка</t>
  </si>
  <si>
    <t>Гофросифон для раковины</t>
  </si>
  <si>
    <t>Кран шаровой</t>
  </si>
  <si>
    <t>Смеситель для ванны с душем</t>
  </si>
  <si>
    <t>Арматура для бочка нижняя подводка</t>
  </si>
  <si>
    <t>Шланг для душа</t>
  </si>
  <si>
    <t>Смеситель для  кухонной мойки</t>
  </si>
  <si>
    <t>Лейка для душа</t>
  </si>
  <si>
    <t xml:space="preserve">Монтажный комплект </t>
  </si>
  <si>
    <t>Гибкая подводка для воды сантихническая</t>
  </si>
  <si>
    <t>ВЫВОД: Проведенные исследования позволяют определить начальную (максимальную) цену договора в сумме: 117 860 (сто семнадцать тысяч восемьсот шестьдесят) рублей 83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</si>
</sst>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11" x14ac:knownFonts="1">
    <font>
      <sz val="11"/>
      <color rgb="FF000000"/>
      <name val="Calibri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A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X19"/>
  <sheetViews>
    <sheetView tabSelected="1" view="pageBreakPreview" topLeftCell="A5" zoomScaleSheetLayoutView="100" workbookViewId="0">
      <selection activeCell="C18" sqref="C18"/>
    </sheetView>
  </sheetViews>
  <sheetFormatPr defaultColWidth="9" defaultRowHeight="15" x14ac:dyDescent="0.25"/>
  <cols>
    <col min="1" max="1" width="4.42578125" style="3" customWidth="1"/>
    <col min="2" max="2" width="13.28515625" style="3" customWidth="1"/>
    <col min="3" max="3" width="39.85546875" style="3" customWidth="1"/>
    <col min="4" max="4" width="8.5703125" style="3" customWidth="1"/>
    <col min="5" max="5" width="6.140625" style="3" customWidth="1"/>
    <col min="6" max="6" width="12.42578125" style="3" customWidth="1"/>
    <col min="7" max="7" width="14.140625" style="3" customWidth="1"/>
    <col min="8" max="8" width="13.5703125" style="3" customWidth="1"/>
    <col min="9" max="9" width="16.140625" style="3" customWidth="1"/>
    <col min="10" max="10" width="15.85546875" style="3" customWidth="1"/>
    <col min="11" max="11" width="16.85546875" style="3" customWidth="1"/>
    <col min="12" max="12" width="22.85546875" style="3" customWidth="1"/>
    <col min="13" max="13" width="1.42578125" style="3" customWidth="1"/>
    <col min="14" max="14" width="7.28515625" style="3" hidden="1" customWidth="1"/>
    <col min="15" max="15" width="9.140625" style="3"/>
    <col min="16" max="16" width="15.42578125" style="3" customWidth="1"/>
    <col min="17" max="255" width="9.140625" style="3"/>
    <col min="256" max="1026" width="8.5703125"/>
  </cols>
  <sheetData>
    <row r="1" spans="1:258" ht="47.25" customHeight="1" x14ac:dyDescent="0.25">
      <c r="A1"/>
      <c r="B1"/>
      <c r="C1"/>
      <c r="D1"/>
      <c r="E1"/>
      <c r="F1"/>
      <c r="G1"/>
      <c r="H1"/>
      <c r="I1"/>
      <c r="J1"/>
      <c r="K1" s="45" t="s">
        <v>0</v>
      </c>
      <c r="L1" s="45"/>
    </row>
    <row r="2" spans="1:258" ht="47.25" customHeight="1" x14ac:dyDescent="0.25">
      <c r="A2" s="46" t="s">
        <v>14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O2" s="9"/>
      <c r="P2" s="9"/>
      <c r="Q2" s="9"/>
      <c r="R2" s="9"/>
      <c r="S2" s="9"/>
      <c r="T2" s="9"/>
      <c r="U2" s="9"/>
      <c r="V2" s="9"/>
    </row>
    <row r="3" spans="1:258" ht="69" customHeight="1" x14ac:dyDescent="0.25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9"/>
      <c r="P3" s="9"/>
      <c r="Q3" s="9"/>
      <c r="R3" s="9"/>
      <c r="S3" s="9"/>
      <c r="T3" s="9"/>
      <c r="U3" s="9"/>
      <c r="V3" s="9"/>
      <c r="IV3" s="3"/>
      <c r="IW3" s="3"/>
      <c r="IX3" s="3"/>
    </row>
    <row r="4" spans="1:258" s="1" customFormat="1" ht="52.5" customHeight="1" x14ac:dyDescent="0.25">
      <c r="A4" s="44" t="s">
        <v>2</v>
      </c>
      <c r="B4" s="44" t="s">
        <v>12</v>
      </c>
      <c r="C4" s="44" t="s">
        <v>13</v>
      </c>
      <c r="D4" s="44" t="s">
        <v>3</v>
      </c>
      <c r="E4" s="44" t="s">
        <v>4</v>
      </c>
      <c r="F4" s="44" t="s">
        <v>5</v>
      </c>
      <c r="G4" s="44"/>
      <c r="H4" s="44"/>
      <c r="I4" s="48" t="s">
        <v>6</v>
      </c>
      <c r="J4" s="48"/>
      <c r="K4" s="48"/>
      <c r="L4" s="5" t="s">
        <v>7</v>
      </c>
      <c r="M4" s="9"/>
      <c r="N4" s="9"/>
      <c r="O4" s="9"/>
      <c r="P4" s="9"/>
      <c r="Q4" s="9"/>
      <c r="R4" s="9"/>
      <c r="S4" s="9"/>
      <c r="T4" s="9"/>
      <c r="U4" s="9"/>
      <c r="V4" s="9"/>
      <c r="W4" s="13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</row>
    <row r="5" spans="1:258" s="1" customFormat="1" ht="131.25" customHeight="1" thickBot="1" x14ac:dyDescent="0.3">
      <c r="A5" s="44"/>
      <c r="B5" s="44"/>
      <c r="C5" s="44"/>
      <c r="D5" s="44"/>
      <c r="E5" s="44"/>
      <c r="F5" s="4" t="s">
        <v>16</v>
      </c>
      <c r="G5" s="4" t="s">
        <v>17</v>
      </c>
      <c r="H5" s="4" t="s">
        <v>18</v>
      </c>
      <c r="I5" s="5" t="s">
        <v>8</v>
      </c>
      <c r="J5" s="5" t="s">
        <v>9</v>
      </c>
      <c r="K5" s="5" t="s">
        <v>10</v>
      </c>
      <c r="L5" s="5" t="s">
        <v>11</v>
      </c>
      <c r="M5" s="9"/>
      <c r="N5" s="9"/>
      <c r="O5" s="9"/>
      <c r="P5" s="9"/>
      <c r="Q5" s="9"/>
      <c r="R5" s="9"/>
      <c r="S5" s="9"/>
      <c r="T5" s="9"/>
      <c r="U5" s="9"/>
      <c r="V5" s="9"/>
      <c r="W5" s="13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</row>
    <row r="6" spans="1:258" s="2" customFormat="1" ht="37.5" customHeight="1" thickBot="1" x14ac:dyDescent="0.3">
      <c r="A6" s="17">
        <v>1</v>
      </c>
      <c r="B6" s="20" t="s">
        <v>15</v>
      </c>
      <c r="C6" s="22" t="s">
        <v>27</v>
      </c>
      <c r="D6" s="19" t="s">
        <v>19</v>
      </c>
      <c r="E6" s="40">
        <v>20</v>
      </c>
      <c r="F6" s="6">
        <v>2212.6</v>
      </c>
      <c r="G6" s="34">
        <v>2300</v>
      </c>
      <c r="H6" s="35">
        <v>2950</v>
      </c>
      <c r="I6" s="7">
        <f t="shared" ref="I6:I16" si="0">AVERAGE(F6:H6)</f>
        <v>2487.5333333333333</v>
      </c>
      <c r="J6" s="10">
        <f t="shared" ref="J6:J16" si="1">STDEV(F6:G6)</f>
        <v>61.801132675704324</v>
      </c>
      <c r="K6" s="10">
        <f t="shared" ref="K6:K16" si="2">J6/I6*100</f>
        <v>2.4844343530018085</v>
      </c>
      <c r="L6" s="11">
        <v>49750.6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</row>
    <row r="7" spans="1:258" s="2" customFormat="1" ht="27" customHeight="1" thickBot="1" x14ac:dyDescent="0.3">
      <c r="A7" s="17">
        <v>2</v>
      </c>
      <c r="B7" s="20" t="s">
        <v>15</v>
      </c>
      <c r="C7" s="23" t="s">
        <v>24</v>
      </c>
      <c r="D7" s="38" t="s">
        <v>19</v>
      </c>
      <c r="E7" s="41">
        <v>5</v>
      </c>
      <c r="F7" s="39">
        <v>2470</v>
      </c>
      <c r="G7" s="34">
        <v>2495</v>
      </c>
      <c r="H7" s="35">
        <v>2550</v>
      </c>
      <c r="I7" s="7">
        <f t="shared" si="0"/>
        <v>2505</v>
      </c>
      <c r="J7" s="10">
        <f t="shared" si="1"/>
        <v>17.677669529663689</v>
      </c>
      <c r="K7" s="10">
        <f t="shared" si="2"/>
        <v>0.70569539040573603</v>
      </c>
      <c r="L7" s="11">
        <f t="shared" ref="L7:L15" si="3">I7*E7</f>
        <v>12525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</row>
    <row r="8" spans="1:258" s="2" customFormat="1" ht="41.25" customHeight="1" thickBot="1" x14ac:dyDescent="0.3">
      <c r="A8" s="21">
        <v>3</v>
      </c>
      <c r="B8" s="20" t="s">
        <v>15</v>
      </c>
      <c r="C8" s="23" t="s">
        <v>20</v>
      </c>
      <c r="D8" s="38" t="s">
        <v>19</v>
      </c>
      <c r="E8" s="41">
        <v>6</v>
      </c>
      <c r="F8" s="39">
        <v>1872</v>
      </c>
      <c r="G8" s="34">
        <v>1918.5</v>
      </c>
      <c r="H8" s="35">
        <v>1950</v>
      </c>
      <c r="I8" s="7">
        <f t="shared" si="0"/>
        <v>1913.5</v>
      </c>
      <c r="J8" s="10">
        <f t="shared" si="1"/>
        <v>32.880465325174463</v>
      </c>
      <c r="K8" s="10">
        <f t="shared" si="2"/>
        <v>1.7183415377671523</v>
      </c>
      <c r="L8" s="11">
        <f t="shared" si="3"/>
        <v>11481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</row>
    <row r="9" spans="1:258" s="2" customFormat="1" ht="38.25" customHeight="1" thickBot="1" x14ac:dyDescent="0.3">
      <c r="A9" s="21">
        <v>4</v>
      </c>
      <c r="B9" s="20" t="s">
        <v>15</v>
      </c>
      <c r="C9" s="24" t="s">
        <v>25</v>
      </c>
      <c r="D9" s="19" t="s">
        <v>19</v>
      </c>
      <c r="E9" s="23">
        <v>25</v>
      </c>
      <c r="F9" s="6">
        <v>496.6</v>
      </c>
      <c r="G9" s="34">
        <v>502</v>
      </c>
      <c r="H9" s="35">
        <v>515.5</v>
      </c>
      <c r="I9" s="7">
        <f t="shared" si="0"/>
        <v>504.7</v>
      </c>
      <c r="J9" s="10">
        <f t="shared" si="1"/>
        <v>3.8183766184073407</v>
      </c>
      <c r="K9" s="10">
        <f t="shared" si="2"/>
        <v>0.75656362560082047</v>
      </c>
      <c r="L9" s="11">
        <f t="shared" si="3"/>
        <v>12617.5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</row>
    <row r="10" spans="1:258" s="2" customFormat="1" ht="25.5" customHeight="1" thickBot="1" x14ac:dyDescent="0.3">
      <c r="A10" s="21">
        <v>5</v>
      </c>
      <c r="B10" s="36" t="s">
        <v>15</v>
      </c>
      <c r="C10" s="31" t="s">
        <v>21</v>
      </c>
      <c r="D10" s="37" t="s">
        <v>19</v>
      </c>
      <c r="E10" s="23">
        <v>25</v>
      </c>
      <c r="F10" s="6">
        <v>296.39999999999998</v>
      </c>
      <c r="G10" s="34">
        <v>311.60000000000002</v>
      </c>
      <c r="H10" s="35">
        <v>320</v>
      </c>
      <c r="I10" s="7">
        <f t="shared" si="0"/>
        <v>309.33333333333331</v>
      </c>
      <c r="J10" s="10">
        <f t="shared" si="1"/>
        <v>10.748023074035554</v>
      </c>
      <c r="K10" s="10">
        <f t="shared" si="2"/>
        <v>3.4745764247959769</v>
      </c>
      <c r="L10" s="11">
        <v>7733.25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</row>
    <row r="11" spans="1:258" s="2" customFormat="1" ht="31.15" customHeight="1" thickBot="1" x14ac:dyDescent="0.3">
      <c r="A11" s="21">
        <v>6</v>
      </c>
      <c r="B11" s="36" t="s">
        <v>15</v>
      </c>
      <c r="C11" s="31" t="s">
        <v>22</v>
      </c>
      <c r="D11" s="37" t="s">
        <v>19</v>
      </c>
      <c r="E11" s="23">
        <v>10</v>
      </c>
      <c r="F11" s="6">
        <v>356.2</v>
      </c>
      <c r="G11" s="34">
        <v>366</v>
      </c>
      <c r="H11" s="35">
        <v>385</v>
      </c>
      <c r="I11" s="7">
        <f t="shared" si="0"/>
        <v>369.06666666666666</v>
      </c>
      <c r="J11" s="10">
        <f t="shared" si="1"/>
        <v>6.9296464556281734</v>
      </c>
      <c r="K11" s="10">
        <f t="shared" si="2"/>
        <v>1.877613743396362</v>
      </c>
      <c r="L11" s="11">
        <v>3690.7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</row>
    <row r="12" spans="1:258" s="2" customFormat="1" ht="27.6" customHeight="1" thickBot="1" x14ac:dyDescent="0.3">
      <c r="A12" s="21">
        <v>7</v>
      </c>
      <c r="B12" s="20" t="s">
        <v>15</v>
      </c>
      <c r="C12" s="23" t="s">
        <v>26</v>
      </c>
      <c r="D12" s="19" t="s">
        <v>19</v>
      </c>
      <c r="E12" s="23">
        <v>10</v>
      </c>
      <c r="F12" s="6">
        <v>197.6</v>
      </c>
      <c r="G12" s="34">
        <v>205</v>
      </c>
      <c r="H12" s="35">
        <v>215</v>
      </c>
      <c r="I12" s="7">
        <f t="shared" si="0"/>
        <v>205.86666666666667</v>
      </c>
      <c r="J12" s="10">
        <f t="shared" si="1"/>
        <v>5.2325901807804556</v>
      </c>
      <c r="K12" s="10">
        <f t="shared" si="2"/>
        <v>2.5417374582806613</v>
      </c>
      <c r="L12" s="11">
        <v>2058.6999999999998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</row>
    <row r="13" spans="1:258" s="2" customFormat="1" ht="27" customHeight="1" thickBot="1" x14ac:dyDescent="0.3">
      <c r="A13" s="21">
        <v>8</v>
      </c>
      <c r="B13" s="20" t="s">
        <v>15</v>
      </c>
      <c r="C13" s="23" t="s">
        <v>28</v>
      </c>
      <c r="D13" s="19" t="s">
        <v>19</v>
      </c>
      <c r="E13" s="23">
        <v>10</v>
      </c>
      <c r="F13" s="6">
        <v>374.4</v>
      </c>
      <c r="G13" s="34">
        <v>395.25</v>
      </c>
      <c r="H13" s="35">
        <v>407</v>
      </c>
      <c r="I13" s="7">
        <f t="shared" si="0"/>
        <v>392.2166666666667</v>
      </c>
      <c r="J13" s="10">
        <f t="shared" si="1"/>
        <v>14.743176387739531</v>
      </c>
      <c r="K13" s="10">
        <f t="shared" si="2"/>
        <v>3.7589367410205741</v>
      </c>
      <c r="L13" s="11">
        <v>3922.2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</row>
    <row r="14" spans="1:258" s="2" customFormat="1" ht="27" customHeight="1" thickBot="1" x14ac:dyDescent="0.3">
      <c r="A14" s="21">
        <v>9</v>
      </c>
      <c r="B14" s="25" t="s">
        <v>15</v>
      </c>
      <c r="C14" s="24" t="s">
        <v>23</v>
      </c>
      <c r="D14" s="26" t="s">
        <v>19</v>
      </c>
      <c r="E14" s="23">
        <v>30</v>
      </c>
      <c r="F14" s="6">
        <v>275.60000000000002</v>
      </c>
      <c r="G14" s="34">
        <v>298</v>
      </c>
      <c r="H14" s="35">
        <v>312.55</v>
      </c>
      <c r="I14" s="7">
        <f t="shared" si="0"/>
        <v>295.38333333333338</v>
      </c>
      <c r="J14" s="10">
        <f t="shared" si="1"/>
        <v>15.839191898578648</v>
      </c>
      <c r="K14" s="10">
        <f t="shared" si="2"/>
        <v>5.3622496976511798</v>
      </c>
      <c r="L14" s="11">
        <v>8861.4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</row>
    <row r="15" spans="1:258" s="2" customFormat="1" ht="25.5" customHeight="1" x14ac:dyDescent="0.25">
      <c r="A15" s="21">
        <v>10</v>
      </c>
      <c r="B15" s="21" t="s">
        <v>15</v>
      </c>
      <c r="C15" s="30" t="s">
        <v>29</v>
      </c>
      <c r="D15" s="19" t="s">
        <v>19</v>
      </c>
      <c r="E15" s="32">
        <v>8</v>
      </c>
      <c r="F15" s="27">
        <v>273.13</v>
      </c>
      <c r="G15" s="34">
        <v>301</v>
      </c>
      <c r="H15" s="35">
        <v>316</v>
      </c>
      <c r="I15" s="29">
        <f t="shared" si="0"/>
        <v>296.70999999999998</v>
      </c>
      <c r="J15" s="28">
        <f t="shared" si="1"/>
        <v>19.707065991669083</v>
      </c>
      <c r="K15" s="28">
        <f t="shared" si="2"/>
        <v>6.641861073664213</v>
      </c>
      <c r="L15" s="11">
        <f t="shared" si="3"/>
        <v>2373.6799999999998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</row>
    <row r="16" spans="1:258" s="2" customFormat="1" ht="25.5" customHeight="1" x14ac:dyDescent="0.25">
      <c r="A16" s="21">
        <v>11</v>
      </c>
      <c r="B16" s="21" t="s">
        <v>15</v>
      </c>
      <c r="C16" s="30" t="s">
        <v>30</v>
      </c>
      <c r="D16" s="19" t="s">
        <v>19</v>
      </c>
      <c r="E16" s="33">
        <v>20</v>
      </c>
      <c r="F16" s="6">
        <v>122.01</v>
      </c>
      <c r="G16" s="34">
        <v>139</v>
      </c>
      <c r="H16" s="35">
        <v>166</v>
      </c>
      <c r="I16" s="7">
        <f t="shared" si="0"/>
        <v>142.33666666666667</v>
      </c>
      <c r="J16" s="10">
        <f t="shared" si="1"/>
        <v>12.013744212359439</v>
      </c>
      <c r="K16" s="10">
        <f t="shared" si="2"/>
        <v>8.4403720374413513</v>
      </c>
      <c r="L16" s="11">
        <v>2846.8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</row>
    <row r="17" spans="1:22" x14ac:dyDescent="0.25">
      <c r="A17" s="16"/>
      <c r="B17" s="15"/>
      <c r="C17" s="42"/>
      <c r="D17" s="42"/>
      <c r="E17" s="42"/>
      <c r="F17" s="42"/>
      <c r="G17" s="42"/>
      <c r="H17" s="42"/>
      <c r="I17" s="42"/>
      <c r="J17" s="42"/>
      <c r="K17" s="42"/>
      <c r="L17" s="18">
        <f>L6+L7+L8+L9+L10+L11+L12+L13+L14+L15+L16</f>
        <v>117860.82999999999</v>
      </c>
      <c r="P17" s="9"/>
      <c r="R17" s="9"/>
      <c r="S17" s="9"/>
      <c r="T17" s="9"/>
      <c r="U17" s="9"/>
      <c r="V17" s="9"/>
    </row>
    <row r="18" spans="1:22" ht="15.75" x14ac:dyDescent="0.25">
      <c r="A18"/>
      <c r="B18"/>
      <c r="C18" s="8"/>
      <c r="D18" s="8"/>
      <c r="E18" s="8"/>
      <c r="F18" s="8"/>
      <c r="G18" s="8"/>
      <c r="H18" s="8"/>
      <c r="I18" s="8"/>
      <c r="J18" s="8"/>
      <c r="K18" s="8"/>
      <c r="L18" s="12"/>
    </row>
    <row r="19" spans="1:22" ht="43.5" customHeight="1" x14ac:dyDescent="0.25">
      <c r="A19" s="43" t="s">
        <v>31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</sheetData>
  <mergeCells count="12">
    <mergeCell ref="K1:L1"/>
    <mergeCell ref="A2:L2"/>
    <mergeCell ref="A3:N3"/>
    <mergeCell ref="F4:H4"/>
    <mergeCell ref="I4:K4"/>
    <mergeCell ref="C17:K17"/>
    <mergeCell ref="A19:L19"/>
    <mergeCell ref="A4:A5"/>
    <mergeCell ref="C4:C5"/>
    <mergeCell ref="D4:D5"/>
    <mergeCell ref="E4:E5"/>
    <mergeCell ref="B4:B5"/>
  </mergeCells>
  <phoneticPr fontId="8" type="noConversion"/>
  <pageMargins left="0.23622047244094499" right="7.8740157480315001E-2" top="0.35433070866141703" bottom="0.35433070866141703" header="0.511811023622047" footer="0.511811023622047"/>
  <pageSetup paperSize="9" scale="54" firstPageNumber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цены_2</vt:lpstr>
      <vt:lpstr>'Расчет цены_2'!Область_печати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Павлова</dc:creator>
  <cp:lastModifiedBy>Petrova Kseniya</cp:lastModifiedBy>
  <cp:revision>0</cp:revision>
  <cp:lastPrinted>2026-09-15T11:49:21Z</cp:lastPrinted>
  <dcterms:created xsi:type="dcterms:W3CDTF">2015-08-17T13:13:00Z</dcterms:created>
  <dcterms:modified xsi:type="dcterms:W3CDTF">2026-09-16T04:48:44Z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29FB78F9000A4C06999629C22DE4FE1D</vt:lpwstr>
  </property>
  <property fmtid="{D5CDD505-2E9C-101B-9397-08002B2CF9AE}" pid="3" name="KSOProductBuildVer">
    <vt:lpwstr>1049-11.2.0.11537</vt:lpwstr>
  </property>
</Properties>
</file>