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13_ncr:1_{D5F4BE81-713E-45ED-BAD8-2084849777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МЦД 3" sheetId="1" r:id="rId1"/>
  </sheets>
  <calcPr calcId="191029"/>
</workbook>
</file>

<file path=xl/calcChain.xml><?xml version="1.0" encoding="utf-8"?>
<calcChain xmlns="http://schemas.openxmlformats.org/spreadsheetml/2006/main">
  <c r="M4" i="1" l="1"/>
  <c r="J4" i="1"/>
  <c r="K4" i="1"/>
  <c r="I4" i="1"/>
  <c r="L4" i="1" l="1"/>
  <c r="M5" i="1"/>
</calcChain>
</file>

<file path=xl/sharedStrings.xml><?xml version="1.0" encoding="utf-8"?>
<sst xmlns="http://schemas.openxmlformats.org/spreadsheetml/2006/main" count="28" uniqueCount="28">
  <si>
    <t>Обоснование начальной (максимальной) цены договора</t>
  </si>
  <si>
    <t>Ед.изм.</t>
  </si>
  <si>
    <t>Кол-во</t>
  </si>
  <si>
    <t>Среднее квадратичное отклонение</t>
  </si>
  <si>
    <t>Коэффициент вариации*</t>
  </si>
  <si>
    <t>Начальная (максимальная) цена Договора, рублей</t>
  </si>
  <si>
    <t>Ценовая информация в отношении товара/услуги/работы, цена за ед.изм. (в руб.)</t>
  </si>
  <si>
    <t>Наименование товара/услуги (работы)/(МНН)</t>
  </si>
  <si>
    <t>Приложение 4</t>
  </si>
  <si>
    <t>Сумма, руб.</t>
  </si>
  <si>
    <t xml:space="preserve">Цена, руб.  </t>
  </si>
  <si>
    <t xml:space="preserve"> *Коэффициент вариации цены не превышает 33%, следовательно используемые для расчета цены являются однородными – проведение дополнительных исследований ценовой информации не требуется. </t>
  </si>
  <si>
    <t>Расчет начальной (максимальной) цены по позиции производится по формуле:</t>
  </si>
  <si>
    <t>НМЦКi - начальная (максимальная) цена по позиции (рублей);</t>
  </si>
  <si>
    <t>Цi – наименьшая цена единицы товара, работы, услуги из представленных в источниках ценовой информации, скорректированная с учетом коэффициентов (индексов), применяемых для пересчета цен товаров, работ, услуг с учетом различий в характеристиках товаров, коммерческих и (или) финансовых условий поставок товаров, выполнения работ, оказания услуг;</t>
  </si>
  <si>
    <t>Vi - количество (объем) закупаемого товара, работы, услуги по позиции.</t>
  </si>
  <si>
    <t>Расчет начальной (максимальной) цены контракта произведен путем сложения начальных (максимальных) цен по позициям.</t>
  </si>
  <si>
    <t>Для определения начальной (максимальной) цены договора применён метод сопоставимых рыночных цен (анализа рынка) в соответствии с  Приложением № 2 к Типовому положению о закупках товаров, работ, услуг отдельными видами юридических лиц и распоряжением Правительства Свердловской области от 06.04.2015 № 344-РП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исполнителем), для обеспечения нужд Свердловской области».</t>
  </si>
  <si>
    <t>НМЦКi = Цi × Vi, где:</t>
  </si>
  <si>
    <t xml:space="preserve">Цена (ср), руб.  </t>
  </si>
  <si>
    <t>Кг</t>
  </si>
  <si>
    <t>Мясо сельскохозяйственной птицы замороженное</t>
  </si>
  <si>
    <t>№ п/п</t>
  </si>
  <si>
    <t>С целью получения ценовой информации в отношении товара, работы, услуги для определения начальной (максимальной) цены договора заказчик осуществил следующие процедуры: 1) размещен запрос о предоставлении ценовой информации в Региональной информационной системе №ЗКП-2026-011352  от 14.09.2026г. На дату окончания подачи предложений не было подано ни одного коммерческого предложения. 2) направлены запросы ценовой информации поставщикам; 3) Осуществлен поиск ценовой информации в ЕИС в реестре договоров, заключенных заказчиками по результатам закупки в соответствии с Федеральным законом № 223-ФЗ, реестре контрактов, заключенных заказчиками в соответствии с Федеральным законом № 44-ФЗ.</t>
  </si>
  <si>
    <t>https://zakupki.gov.ru/epz/contract/contractCard/payment-info-and-target-of-order.html?reestrNumber=2753603089926000010&amp;contractInfoId=108646953</t>
  </si>
  <si>
    <t>https://zakupki.gov.ru/epz/contract/contractCard/payment-info-and-target-of-order.html?reestrNumber=2612600342725000186&amp;contractInfoId=104227214</t>
  </si>
  <si>
    <t>https://zakupki.gov.ru/epz/contract/contractCard/payment-info-and-target-of-order.html?reestrNumber=2243600072525000159&amp;contractInfoId=105745594</t>
  </si>
  <si>
    <t>https://zakupki.gov.ru/epz/contractfz223/card/contract-subject.html?reestrNumber=56658463168250005320000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</si>
</sst>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-* #,##0.00&quot;р.&quot;_-;\-* #,##0.00&quot;р.&quot;_-;_-* &quot;-&quot;??&quot;р.&quot;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Liberation Serif"/>
      <family val="1"/>
      <charset val="204"/>
    </font>
    <font>
      <b/>
      <sz val="10"/>
      <color theme="1"/>
      <name val="Liberation Serif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165" fontId="7" fillId="0" borderId="0" applyFont="0" applyFill="0" applyBorder="0" applyAlignment="0" applyProtection="0"/>
    <xf numFmtId="0" fontId="8" fillId="0" borderId="0"/>
    <xf numFmtId="0" fontId="9" fillId="0" borderId="0" applyNumberFormat="0" applyFill="0" applyBorder="0" applyAlignment="0" applyProtection="0"/>
  </cellStyleXfs>
  <cellXfs count="28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2" fillId="0" borderId="0" xfId="0" applyFont="1"/>
    <xf numFmtId="4" fontId="2" fillId="0" borderId="1" xfId="0" applyNumberFormat="1" applyFont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9" fillId="0" borderId="0" xfId="4"/>
    <xf numFmtId="4" fontId="2" fillId="0" borderId="1" xfId="0" applyNumberFormat="1" applyFont="1" applyBorder="1" applyAlignment="1">
      <alignment horizontal="left" vertical="center" wrapText="1"/>
    </xf>
    <xf numFmtId="4" fontId="10" fillId="0" borderId="1" xfId="0" applyNumberFormat="1" applyFont="1" applyBorder="1" applyAlignment="1">
      <alignment horizontal="center" vertical="center"/>
    </xf>
    <xf numFmtId="0" fontId="9" fillId="0" borderId="1" xfId="4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/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6" xfId="0" applyFont="1" applyBorder="1" applyAlignment="1">
      <alignment horizontal="left" wrapText="1"/>
    </xf>
    <xf numFmtId="2" fontId="6" fillId="0" borderId="1" xfId="0" applyNumberFormat="1" applyFont="1" applyBorder="1" applyAlignment="1">
      <alignment horizontal="center" vertical="center"/>
    </xf>
  </cellXfs>
  <cellStyles count="5">
    <cellStyle name="Гиперссылка" xfId="4" builtinId="8"/>
    <cellStyle name="Денежный 2" xfId="2" xr:uid="{00000000-0005-0000-0000-000000000000}"/>
    <cellStyle name="Обычный" xfId="0" builtinId="0"/>
    <cellStyle name="Обычный 2" xfId="1" xr:uid="{00000000-0005-0000-0000-000002000000}"/>
    <cellStyle name="Обычный 3" xfId="3" xr:uid="{00000000-0005-0000-0000-000003000000}"/>
  </cellStyles>
  <dxfs count="1">
    <dxf>
      <fill>
        <patternFill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zakupki.gov.ru/epz/contract/contractCard/payment-info-and-target-of-order.html?reestrNumber=2243600072525000159&amp;contractInfoId=105745594" TargetMode="External"/><Relationship Id="rId2" Type="http://schemas.openxmlformats.org/officeDocument/2006/relationships/hyperlink" Target="https://zakupki.gov.ru/epz/contract/contractCard/payment-info-and-target-of-order.html?reestrNumber=2612600342725000186&amp;contractInfoId=104227214" TargetMode="External"/><Relationship Id="rId1" Type="http://schemas.openxmlformats.org/officeDocument/2006/relationships/hyperlink" Target="https://zakupki.gov.ru/epz/contract/contractCard/payment-info-and-target-of-order.html?reestrNumber=2753603089926000010&amp;contractInfoId=108646953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zakupki.gov.ru/epz/contractfz223/card/contract-subject.html?reestrNumber=56658463168250005320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"/>
  <sheetViews>
    <sheetView tabSelected="1" zoomScale="90" zoomScaleNormal="90" workbookViewId="0">
      <selection sqref="A1:M16"/>
    </sheetView>
  </sheetViews>
  <sheetFormatPr defaultRowHeight="12.75" x14ac:dyDescent="0.2"/>
  <cols>
    <col min="1" max="1" width="5.42578125" style="1" customWidth="1"/>
    <col min="2" max="2" width="33" style="1" customWidth="1"/>
    <col min="3" max="3" width="7.28515625" style="1" customWidth="1"/>
    <col min="4" max="4" width="7.42578125" style="1" customWidth="1"/>
    <col min="5" max="5" width="11" style="2" customWidth="1"/>
    <col min="6" max="8" width="12" style="2" customWidth="1"/>
    <col min="9" max="10" width="14.28515625" style="1" customWidth="1"/>
    <col min="11" max="11" width="12" style="1" customWidth="1"/>
    <col min="12" max="12" width="12.7109375" style="1" customWidth="1"/>
    <col min="13" max="13" width="17.28515625" style="1" customWidth="1"/>
    <col min="14" max="14" width="9.140625" style="1"/>
    <col min="15" max="15" width="14" style="1" customWidth="1"/>
    <col min="16" max="16" width="15.42578125" style="1" customWidth="1"/>
    <col min="17" max="16384" width="9.140625" style="1"/>
  </cols>
  <sheetData>
    <row r="1" spans="1:15" ht="29.25" customHeight="1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5" t="s">
        <v>8</v>
      </c>
      <c r="M1" s="16"/>
    </row>
    <row r="2" spans="1:15" ht="37.5" customHeight="1" x14ac:dyDescent="0.2">
      <c r="A2" s="17" t="s">
        <v>22</v>
      </c>
      <c r="B2" s="17" t="s">
        <v>7</v>
      </c>
      <c r="C2" s="17" t="s">
        <v>1</v>
      </c>
      <c r="D2" s="17" t="s">
        <v>2</v>
      </c>
      <c r="E2" s="23" t="s">
        <v>6</v>
      </c>
      <c r="F2" s="24"/>
      <c r="G2" s="24"/>
      <c r="H2" s="24"/>
      <c r="I2" s="17" t="s">
        <v>10</v>
      </c>
      <c r="J2" s="17" t="s">
        <v>19</v>
      </c>
      <c r="K2" s="17" t="s">
        <v>3</v>
      </c>
      <c r="L2" s="17" t="s">
        <v>4</v>
      </c>
      <c r="M2" s="17" t="s">
        <v>9</v>
      </c>
    </row>
    <row r="3" spans="1:15" ht="70.5" customHeight="1" x14ac:dyDescent="0.2">
      <c r="A3" s="22"/>
      <c r="B3" s="18"/>
      <c r="C3" s="18"/>
      <c r="D3" s="18"/>
      <c r="E3" s="12" t="s">
        <v>24</v>
      </c>
      <c r="F3" s="12" t="s">
        <v>25</v>
      </c>
      <c r="G3" s="12" t="s">
        <v>26</v>
      </c>
      <c r="H3" s="12" t="s">
        <v>27</v>
      </c>
      <c r="I3" s="21"/>
      <c r="J3" s="21"/>
      <c r="K3" s="21"/>
      <c r="L3" s="21"/>
      <c r="M3" s="21"/>
    </row>
    <row r="4" spans="1:15" ht="25.5" x14ac:dyDescent="0.2">
      <c r="A4" s="7">
        <v>1</v>
      </c>
      <c r="B4" s="10" t="s">
        <v>21</v>
      </c>
      <c r="C4" s="4" t="s">
        <v>20</v>
      </c>
      <c r="D4" s="8">
        <v>3200</v>
      </c>
      <c r="E4" s="4">
        <v>240.6</v>
      </c>
      <c r="F4" s="11">
        <v>213.96</v>
      </c>
      <c r="G4" s="11">
        <v>306</v>
      </c>
      <c r="H4" s="11">
        <v>192.4</v>
      </c>
      <c r="I4" s="4">
        <f>ROUND((MIN(E4:H4)),2)</f>
        <v>192.4</v>
      </c>
      <c r="J4" s="4">
        <f>ROUND((AVERAGE(E4:H4)),2)</f>
        <v>238.24</v>
      </c>
      <c r="K4" s="6">
        <f>_xlfn.STDEV.S(E4:H4)</f>
        <v>49.287629279566879</v>
      </c>
      <c r="L4" s="27">
        <f>K4*100/J4</f>
        <v>20.688225856097581</v>
      </c>
      <c r="M4" s="4">
        <f>ROUND((I4*D4),2)</f>
        <v>615680</v>
      </c>
    </row>
    <row r="5" spans="1:15" ht="17.25" customHeight="1" x14ac:dyDescent="0.2">
      <c r="A5" s="19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5">
        <f>SUM(M4:M4)</f>
        <v>615680</v>
      </c>
    </row>
    <row r="6" spans="1:15" ht="69.75" customHeight="1" x14ac:dyDescent="0.25">
      <c r="A6" s="3"/>
      <c r="B6" s="26" t="s">
        <v>23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O6" s="9"/>
    </row>
    <row r="7" spans="1:15" ht="30.75" customHeight="1" x14ac:dyDescent="0.2">
      <c r="A7" s="3"/>
      <c r="B7" s="25" t="s">
        <v>11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5" ht="13.5" customHeight="1" x14ac:dyDescent="0.2">
      <c r="A8" s="3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</row>
    <row r="9" spans="1:15" ht="52.5" customHeight="1" x14ac:dyDescent="0.2">
      <c r="B9" s="25" t="s">
        <v>17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</row>
    <row r="10" spans="1:15" ht="18" customHeight="1" x14ac:dyDescent="0.2">
      <c r="B10" s="1" t="s">
        <v>12</v>
      </c>
    </row>
    <row r="11" spans="1:15" x14ac:dyDescent="0.2">
      <c r="B11" s="1" t="s">
        <v>18</v>
      </c>
    </row>
    <row r="12" spans="1:15" x14ac:dyDescent="0.2">
      <c r="B12" s="1" t="s">
        <v>13</v>
      </c>
    </row>
    <row r="13" spans="1:15" ht="38.25" customHeight="1" x14ac:dyDescent="0.2">
      <c r="B13" s="25" t="s">
        <v>14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</row>
    <row r="14" spans="1:15" x14ac:dyDescent="0.2">
      <c r="B14" s="1" t="s">
        <v>15</v>
      </c>
    </row>
    <row r="15" spans="1:15" x14ac:dyDescent="0.2">
      <c r="B15" s="1" t="s">
        <v>16</v>
      </c>
    </row>
  </sheetData>
  <mergeCells count="18">
    <mergeCell ref="B8:M8"/>
    <mergeCell ref="B9:M9"/>
    <mergeCell ref="B13:M13"/>
    <mergeCell ref="B6:M6"/>
    <mergeCell ref="B7:M7"/>
    <mergeCell ref="A1:K1"/>
    <mergeCell ref="L1:M1"/>
    <mergeCell ref="D2:D3"/>
    <mergeCell ref="C2:C3"/>
    <mergeCell ref="A5:L5"/>
    <mergeCell ref="I2:I3"/>
    <mergeCell ref="K2:K3"/>
    <mergeCell ref="L2:L3"/>
    <mergeCell ref="M2:M3"/>
    <mergeCell ref="A2:A3"/>
    <mergeCell ref="B2:B3"/>
    <mergeCell ref="E2:H2"/>
    <mergeCell ref="J2:J3"/>
  </mergeCells>
  <conditionalFormatting sqref="L4">
    <cfRule type="cellIs" dxfId="0" priority="2" stopIfTrue="1" operator="greaterThan">
      <formula>33</formula>
    </cfRule>
  </conditionalFormatting>
  <hyperlinks>
    <hyperlink ref="E3" r:id="rId1" xr:uid="{85B88287-D7BB-4628-BA76-28BD12FC59DB}"/>
    <hyperlink ref="F3" r:id="rId2" xr:uid="{082A005D-802B-4AC7-B277-EDB6D1288DFA}"/>
    <hyperlink ref="G3" r:id="rId3" xr:uid="{1B606A9C-ACA2-48CE-B13E-DFCC80B719A9}"/>
    <hyperlink ref="H3" r:id="rId4" xr:uid="{AAFCA3AE-79E0-41CB-941A-E85733AC215B}"/>
  </hyperlinks>
  <pageMargins left="0.31496062992125984" right="0.31496062992125984" top="0.74803149606299213" bottom="0.74803149606299213" header="0.31496062992125984" footer="0.31496062992125984"/>
  <pageSetup paperSize="9" scale="82" fitToHeight="0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НМЦД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2026-09-14T08:57:44Z</dcterms:modified>
</cp:coreProperties>
</file>