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Работа\ЗАКУПКИ\Омский ДИ\Лекаства\3867\С гриппфероном\"/>
    </mc:Choice>
  </mc:AlternateContent>
  <bookViews>
    <workbookView xWindow="0" yWindow="0" windowWidth="23040" windowHeight="9192"/>
  </bookViews>
  <sheets>
    <sheet name="Обоснование НМЦД" sheetId="1" r:id="rId1"/>
  </sheets>
  <calcPr calcId="162913"/>
</workbook>
</file>

<file path=xl/calcChain.xml><?xml version="1.0" encoding="utf-8"?>
<calcChain xmlns="http://schemas.openxmlformats.org/spreadsheetml/2006/main">
  <c r="K12" i="1" l="1"/>
  <c r="L12" i="1" s="1"/>
  <c r="L11" i="1"/>
  <c r="K11" i="1"/>
  <c r="K10" i="1"/>
  <c r="L10" i="1" s="1"/>
  <c r="L9" i="1"/>
  <c r="K9" i="1"/>
  <c r="K8" i="1"/>
  <c r="L8" i="1" s="1"/>
  <c r="L13" i="1" l="1"/>
</calcChain>
</file>

<file path=xl/sharedStrings.xml><?xml version="1.0" encoding="utf-8"?>
<sst xmlns="http://schemas.openxmlformats.org/spreadsheetml/2006/main" count="34" uniqueCount="30">
  <si>
    <t>Приложение № 1 к Документации об аукционе в электронной форме</t>
  </si>
  <si>
    <t>Обоснование начальной (максимальной) цены договора, содержащее полученные заказчиком расчеты</t>
  </si>
  <si>
    <t>Расчет начальной (максимальной) цены договора</t>
  </si>
  <si>
    <t>Закупка № 2: лекарственные препараты</t>
  </si>
  <si>
    <t>№ п/п</t>
  </si>
  <si>
    <t>Международное непатентованное название</t>
  </si>
  <si>
    <t>Торговое наименование, дозировка, характеристики</t>
  </si>
  <si>
    <t>Ед. изм.</t>
  </si>
  <si>
    <t>Количество</t>
  </si>
  <si>
    <t>Коммерческое предложение № 1</t>
  </si>
  <si>
    <t>Коммерческое предложение № 2</t>
  </si>
  <si>
    <t>Коммерческое предложение № 3</t>
  </si>
  <si>
    <t>Коммерческое предложение № 4</t>
  </si>
  <si>
    <t>Коммерческое предложение № 5</t>
  </si>
  <si>
    <t>Расчетная цена за единицу товара (работы, услуги), рублей</t>
  </si>
  <si>
    <t>Сумма, руб.</t>
  </si>
  <si>
    <t>Амитриптилин</t>
  </si>
  <si>
    <t>«Амитриптилин» или эквивалент. Таблетки, дозировка 25 мг, количество в упаковке 50 шт.</t>
  </si>
  <si>
    <t>упак.</t>
  </si>
  <si>
    <t>Амброксол</t>
  </si>
  <si>
    <t>Оланзапин</t>
  </si>
  <si>
    <t>«Оланзапин» или эквивалент. Таблетки, покрытые пленочной оболочкой, дозировка 10 мг, количество в упаковке 28 шт.</t>
  </si>
  <si>
    <t>Топирамат</t>
  </si>
  <si>
    <t>«Топирамат» или эквивалент. Твердая лекарственная форма для приема внутрь, дозировка 100 мг, количество в упаковке 30 шт.</t>
  </si>
  <si>
    <t>Интерферон альфа-2b</t>
  </si>
  <si>
    <t>«Гриппферон» или эквивалент. Капли назальные, дозировка 10 000 МЕ/мл, флакон 10 мл.</t>
  </si>
  <si>
    <t>ИТОГО:</t>
  </si>
  <si>
    <t>Используемый метод определения НМЦД/</t>
  </si>
  <si>
    <t>«Амброксол» или эквивалент. Таблетки, дозировка 30 мг, количество в упаковке 20 шт.</t>
  </si>
  <si>
    <t>метод сопоставимых рыночных цен (анализа рынка). Расчетная цена по каждой позиции определена по наименьшему из пяти коммерческих предложений.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</si>
</sst>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Carlito"/>
    </font>
    <font>
      <sz val="10"/>
      <name val="Times New Roman"/>
    </font>
    <font>
      <b/>
      <sz val="11"/>
      <name val="Times New Roman"/>
    </font>
    <font>
      <i/>
      <sz val="10"/>
      <name val="Times New Roman"/>
    </font>
    <font>
      <sz val="11"/>
      <name val="Carlito"/>
    </font>
    <font>
      <sz val="10"/>
      <name val="Times New Roman"/>
    </font>
    <font>
      <b/>
      <sz val="10"/>
      <name val="Times New Roman"/>
    </font>
    <font>
      <sz val="11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1" applyNumberFormat="1" applyFont="1" applyFill="1" applyBorder="1" applyAlignment="1">
      <alignment wrapText="1"/>
    </xf>
    <xf numFmtId="0" fontId="0" fillId="0" borderId="0" xfId="1" applyNumberFormat="1" applyFont="1" applyFill="1" applyBorder="1" applyAlignment="1">
      <alignment wrapText="1"/>
    </xf>
    <xf numFmtId="0" fontId="5" fillId="0" borderId="1" xfId="1" applyNumberFormat="1" applyFont="1" applyFill="1" applyBorder="1" applyAlignment="1">
      <alignment vertical="center" wrapText="1"/>
    </xf>
    <xf numFmtId="4" fontId="5" fillId="0" borderId="1" xfId="1" applyNumberFormat="1" applyFont="1" applyFill="1" applyBorder="1" applyAlignment="1">
      <alignment horizontal="right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right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8" fillId="0" borderId="1" xfId="1" applyNumberFormat="1" applyFont="1" applyFill="1" applyBorder="1" applyAlignment="1">
      <alignment vertical="center" wrapText="1"/>
    </xf>
    <xf numFmtId="0" fontId="1" fillId="0" borderId="0" xfId="1" applyNumberFormat="1" applyFont="1" applyFill="1" applyBorder="1" applyAlignment="1">
      <alignment horizontal="right" wrapText="1"/>
    </xf>
    <xf numFmtId="0" fontId="1" fillId="0" borderId="0" xfId="1" applyNumberFormat="1" applyFont="1" applyFill="1" applyBorder="1" applyAlignment="1">
      <alignment wrapText="1"/>
    </xf>
    <xf numFmtId="0" fontId="0" fillId="0" borderId="0" xfId="1" applyNumberFormat="1" applyFont="1" applyFill="1" applyBorder="1" applyAlignment="1">
      <alignment wrapText="1"/>
    </xf>
    <xf numFmtId="0" fontId="2" fillId="0" borderId="0" xfId="1" applyNumberFormat="1" applyFont="1" applyFill="1" applyBorder="1" applyAlignment="1">
      <alignment horizontal="center" wrapText="1"/>
    </xf>
    <xf numFmtId="0" fontId="3" fillId="0" borderId="0" xfId="1" applyNumberFormat="1" applyFont="1" applyFill="1" applyBorder="1" applyAlignment="1">
      <alignment horizont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sqref="A1:L1"/>
    </sheetView>
  </sheetViews>
  <sheetFormatPr defaultRowHeight="13.8"/>
  <cols>
    <col min="1" max="1" width="7" customWidth="1"/>
    <col min="2" max="2" width="25" customWidth="1"/>
    <col min="3" max="3" width="47" customWidth="1"/>
    <col min="4" max="5" width="11" customWidth="1"/>
    <col min="6" max="10" width="16" customWidth="1"/>
    <col min="11" max="11" width="22" customWidth="1"/>
    <col min="12" max="12" width="15" customWidth="1"/>
  </cols>
  <sheetData>
    <row r="1" spans="1:1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  <c r="K1" s="19"/>
      <c r="L1" s="19"/>
    </row>
    <row r="2" spans="1:12">
      <c r="A2" s="1"/>
      <c r="B2" s="1"/>
      <c r="C2" s="1"/>
      <c r="D2" s="1"/>
      <c r="E2" s="1"/>
      <c r="F2" s="1"/>
      <c r="G2" s="1"/>
      <c r="H2" s="1"/>
      <c r="I2" s="1"/>
      <c r="J2" s="2"/>
      <c r="K2" s="2"/>
      <c r="L2" s="2"/>
    </row>
    <row r="3" spans="1:1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19"/>
      <c r="K3" s="19"/>
      <c r="L3" s="19"/>
    </row>
    <row r="4" spans="1:12">
      <c r="A4" s="1"/>
      <c r="B4" s="1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19"/>
      <c r="K5" s="19"/>
      <c r="L5" s="19"/>
    </row>
    <row r="6" spans="1:12">
      <c r="A6" s="21" t="s">
        <v>3</v>
      </c>
      <c r="B6" s="21"/>
      <c r="C6" s="21"/>
      <c r="D6" s="21"/>
      <c r="E6" s="21"/>
      <c r="F6" s="21"/>
      <c r="G6" s="21"/>
      <c r="H6" s="21"/>
      <c r="I6" s="21"/>
      <c r="J6" s="19"/>
      <c r="K6" s="19"/>
      <c r="L6" s="19"/>
    </row>
    <row r="7" spans="1:12" ht="26.55" customHeight="1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</row>
    <row r="8" spans="1:12" ht="24.6" customHeight="1">
      <c r="A8" s="6">
        <v>1</v>
      </c>
      <c r="B8" s="3" t="s">
        <v>16</v>
      </c>
      <c r="C8" s="3" t="s">
        <v>17</v>
      </c>
      <c r="D8" s="7" t="s">
        <v>18</v>
      </c>
      <c r="E8" s="6">
        <v>200</v>
      </c>
      <c r="F8" s="8">
        <v>77.3</v>
      </c>
      <c r="G8" s="8">
        <v>77.3</v>
      </c>
      <c r="H8" s="8">
        <v>77.31</v>
      </c>
      <c r="I8" s="8">
        <v>77.3</v>
      </c>
      <c r="J8" s="8">
        <v>77.31</v>
      </c>
      <c r="K8" s="8">
        <f>MIN(F8:J8)</f>
        <v>77.3</v>
      </c>
      <c r="L8" s="8">
        <f>E8*K8</f>
        <v>15460</v>
      </c>
    </row>
    <row r="9" spans="1:12" ht="24.6" customHeight="1">
      <c r="A9" s="6">
        <v>2</v>
      </c>
      <c r="B9" s="3" t="s">
        <v>19</v>
      </c>
      <c r="C9" s="16" t="s">
        <v>28</v>
      </c>
      <c r="D9" s="7" t="s">
        <v>18</v>
      </c>
      <c r="E9" s="6">
        <v>200</v>
      </c>
      <c r="F9" s="8">
        <v>145.44999999999999</v>
      </c>
      <c r="G9" s="8">
        <v>145.44999999999999</v>
      </c>
      <c r="H9" s="8">
        <v>146.1</v>
      </c>
      <c r="I9" s="8">
        <v>146.1</v>
      </c>
      <c r="J9" s="8">
        <v>146.1</v>
      </c>
      <c r="K9" s="8">
        <f>MIN(F9:J9)</f>
        <v>145.44999999999999</v>
      </c>
      <c r="L9" s="8">
        <f>E9*K9</f>
        <v>29089.999999999996</v>
      </c>
    </row>
    <row r="10" spans="1:12" ht="24.6" customHeight="1">
      <c r="A10" s="6">
        <v>3</v>
      </c>
      <c r="B10" s="3" t="s">
        <v>20</v>
      </c>
      <c r="C10" s="3" t="s">
        <v>21</v>
      </c>
      <c r="D10" s="7" t="s">
        <v>18</v>
      </c>
      <c r="E10" s="6">
        <v>50</v>
      </c>
      <c r="F10" s="8">
        <v>971.92</v>
      </c>
      <c r="G10" s="8">
        <v>971.92</v>
      </c>
      <c r="H10" s="8">
        <v>753.28</v>
      </c>
      <c r="I10" s="8">
        <v>753.25</v>
      </c>
      <c r="J10" s="8">
        <v>753.26</v>
      </c>
      <c r="K10" s="8">
        <f>MIN(F10:J10)</f>
        <v>753.25</v>
      </c>
      <c r="L10" s="8">
        <f>E10*K10</f>
        <v>37662.5</v>
      </c>
    </row>
    <row r="11" spans="1:12" ht="24.6" customHeight="1">
      <c r="A11" s="6">
        <v>4</v>
      </c>
      <c r="B11" s="3" t="s">
        <v>22</v>
      </c>
      <c r="C11" s="3" t="s">
        <v>23</v>
      </c>
      <c r="D11" s="7" t="s">
        <v>18</v>
      </c>
      <c r="E11" s="6">
        <v>50</v>
      </c>
      <c r="F11" s="8">
        <v>870.09</v>
      </c>
      <c r="G11" s="8">
        <v>870.46</v>
      </c>
      <c r="H11" s="8">
        <v>870.34</v>
      </c>
      <c r="I11" s="8">
        <v>870.3</v>
      </c>
      <c r="J11" s="8">
        <v>870.32</v>
      </c>
      <c r="K11" s="8">
        <f>MIN(F11:J11)</f>
        <v>870.09</v>
      </c>
      <c r="L11" s="8">
        <f>E11*K11</f>
        <v>43504.5</v>
      </c>
    </row>
    <row r="12" spans="1:12" ht="33.15" customHeight="1">
      <c r="A12" s="12">
        <v>5</v>
      </c>
      <c r="B12" s="13" t="s">
        <v>24</v>
      </c>
      <c r="C12" s="13" t="s">
        <v>25</v>
      </c>
      <c r="D12" s="12" t="s">
        <v>18</v>
      </c>
      <c r="E12" s="14">
        <v>50</v>
      </c>
      <c r="F12" s="15">
        <v>335.46</v>
      </c>
      <c r="G12" s="15">
        <v>335.46</v>
      </c>
      <c r="H12" s="15">
        <v>314.73</v>
      </c>
      <c r="I12" s="15">
        <v>314.7</v>
      </c>
      <c r="J12" s="15">
        <v>314.70999999999998</v>
      </c>
      <c r="K12" s="15">
        <f>MIN(F12:J12)</f>
        <v>314.7</v>
      </c>
      <c r="L12" s="15">
        <f>E12*K12</f>
        <v>15735</v>
      </c>
    </row>
    <row r="13" spans="1:12" ht="21.75" customHeight="1">
      <c r="A13" s="9"/>
      <c r="B13" s="10"/>
      <c r="C13" s="10"/>
      <c r="D13" s="9"/>
      <c r="E13" s="11"/>
      <c r="F13" s="4"/>
      <c r="G13" s="4"/>
      <c r="H13" s="4"/>
      <c r="I13" s="4"/>
      <c r="J13" s="4"/>
      <c r="K13" s="4" t="s">
        <v>26</v>
      </c>
      <c r="L13" s="4">
        <f>SUM(L8:L12)</f>
        <v>141452</v>
      </c>
    </row>
    <row r="14" spans="1:12" ht="28.2" customHeight="1">
      <c r="A14" s="22" t="s">
        <v>27</v>
      </c>
      <c r="B14" s="23"/>
      <c r="C14" s="23"/>
      <c r="D14" s="23"/>
      <c r="E14" s="24"/>
      <c r="F14" s="25" t="s">
        <v>29</v>
      </c>
      <c r="G14" s="26"/>
      <c r="H14" s="26"/>
      <c r="I14" s="26"/>
      <c r="J14" s="26"/>
      <c r="K14" s="26"/>
      <c r="L14" s="27"/>
    </row>
  </sheetData>
  <mergeCells count="6">
    <mergeCell ref="A1:L1"/>
    <mergeCell ref="A3:L3"/>
    <mergeCell ref="A5:L5"/>
    <mergeCell ref="A6:L6"/>
    <mergeCell ref="A14:E14"/>
    <mergeCell ref="F14:L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2026-09-09T11:15:10Z</dcterms:modified>
</cp:coreProperties>
</file>