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бота\ЗАКУПКИ\Омский ДИ\Лекаства\3867+942\"/>
    </mc:Choice>
  </mc:AlternateContent>
  <bookViews>
    <workbookView xWindow="0" yWindow="0" windowWidth="23040" windowHeight="9192"/>
  </bookViews>
  <sheets>
    <sheet name="Обоснование НМЦД" sheetId="1" r:id="rId1"/>
  </sheets>
  <calcPr calcId="162913"/>
</workbook>
</file>

<file path=xl/calcChain.xml><?xml version="1.0" encoding="utf-8"?>
<calcChain xmlns="http://schemas.openxmlformats.org/spreadsheetml/2006/main">
  <c r="K16" i="1" l="1"/>
  <c r="L16" i="1" s="1"/>
  <c r="L15" i="1"/>
  <c r="K15" i="1"/>
  <c r="K14" i="1"/>
  <c r="L14" i="1" s="1"/>
  <c r="K13" i="1"/>
  <c r="L13" i="1" s="1"/>
  <c r="K12" i="1"/>
  <c r="L12" i="1" s="1"/>
  <c r="K11" i="1"/>
  <c r="L11" i="1" s="1"/>
  <c r="K10" i="1"/>
  <c r="L10" i="1" s="1"/>
  <c r="K9" i="1"/>
  <c r="L9" i="1" s="1"/>
  <c r="K8" i="1"/>
  <c r="L8" i="1" s="1"/>
  <c r="L17" i="1" l="1"/>
</calcChain>
</file>

<file path=xl/sharedStrings.xml><?xml version="1.0" encoding="utf-8"?>
<sst xmlns="http://schemas.openxmlformats.org/spreadsheetml/2006/main" count="46" uniqueCount="38">
  <si>
    <t>Приложение № 1 к Документации об аукционе в электронной форме</t>
  </si>
  <si>
    <t>Обоснование начальной (максимальной) цены договора, содержащее полученные заказчиком расчеты</t>
  </si>
  <si>
    <t>Расчет начальной (максимальной) цены договора</t>
  </si>
  <si>
    <t>№ п/п</t>
  </si>
  <si>
    <t>Международное непатентованное название</t>
  </si>
  <si>
    <t>Торговое наименование, дозировка, характеристики</t>
  </si>
  <si>
    <t>Ед. изм.</t>
  </si>
  <si>
    <t>Количество</t>
  </si>
  <si>
    <t>Коммерческое предложение № 1</t>
  </si>
  <si>
    <t>Коммерческое предложение № 2</t>
  </si>
  <si>
    <t>Коммерческое предложение № 3</t>
  </si>
  <si>
    <t>Коммерческое предложение № 4</t>
  </si>
  <si>
    <t>Коммерческое предложение № 5</t>
  </si>
  <si>
    <t>Расчетная цена за единицу товара (работы, услуги), рублей</t>
  </si>
  <si>
    <t>Сумма, руб.</t>
  </si>
  <si>
    <t>Бисопролол</t>
  </si>
  <si>
    <t>«Бисопролол» или эквивалент. Таблетки, дозировка 5 мг, количество в упаковке 30 шт.</t>
  </si>
  <si>
    <t>упак.</t>
  </si>
  <si>
    <t>Каптоприл</t>
  </si>
  <si>
    <t>«Капотен» или эквивалент. Таблетки, дозировка 25 мг, количество в упаковке 28 шт.</t>
  </si>
  <si>
    <t>Метформин</t>
  </si>
  <si>
    <t>«Метформин» или эквивалент. Таблетки, дозировка 850 мг, количество в упаковке 60 шт.</t>
  </si>
  <si>
    <t>Карбамазепин</t>
  </si>
  <si>
    <t>«Карбамазепин» или эквивалент. Таблетки, дозировка 200 мг, количество в упаковке 50 шт.</t>
  </si>
  <si>
    <t>Амлодипин</t>
  </si>
  <si>
    <t>«Амлодипин» или эквивалент. Таблетки, дозировка 10 мг, количество в упаковке 30 шт.</t>
  </si>
  <si>
    <t>Эналаприл</t>
  </si>
  <si>
    <t>«Эналаприл» или эквивалент. Таблетки, дозировка 10 мг, количество в упаковке 20 шт.</t>
  </si>
  <si>
    <t>Вальпроевая кислота</t>
  </si>
  <si>
    <t>«Энкорат» или эквивалент. Твердая лекарственная форма для приема внутрь, дозировка 500 мг, количество в упаковке 30 шт.</t>
  </si>
  <si>
    <t>Гликлазид</t>
  </si>
  <si>
    <t>«Гликлазид» или эквивалент. Твердая лекарственная форма для приема внутрь, дозировка 30 мг, количество в упаковке 60 шт.</t>
  </si>
  <si>
    <t>Фуросемид</t>
  </si>
  <si>
    <t>ИТОГО:</t>
  </si>
  <si>
    <t>Используемый метод определения НМЦД/</t>
  </si>
  <si>
    <t xml:space="preserve">метод сопоставимых рыночных цен (анализа рынка). Расчетная цена по каждой позиции определена по наименьшему из пяти коммерческих предложений после приведения цены к фасовке, установленной Техническим заданием. </t>
  </si>
  <si>
    <t>Закупка № 1: поставка лекарственных препаратов (ЖНВЛП, включенные в перечень стратегически значимых лекарственных средств № 942-р)</t>
  </si>
  <si>
    <r>
      <t>«Фуросемид» или эквивалент. Раствор, 10мг/мл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 xml:space="preserve">ампулы </t>
    </r>
    <r>
      <rPr>
        <sz val="10"/>
        <rFont val="Times New Roman"/>
        <family val="1"/>
        <charset val="204"/>
      </rPr>
      <t>по 2 мл, количество в упаковке 10 шт.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</si>
</sst>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Carlito"/>
    </font>
    <font>
      <sz val="10"/>
      <name val="Times New Roman"/>
    </font>
    <font>
      <b/>
      <sz val="11"/>
      <name val="Times New Roman"/>
    </font>
    <font>
      <i/>
      <sz val="10"/>
      <name val="Times New Roman"/>
    </font>
    <font>
      <b/>
      <sz val="10"/>
      <name val="Times New Roman"/>
    </font>
    <font>
      <sz val="11"/>
      <name val="Carlito"/>
    </font>
    <font>
      <b/>
      <sz val="10"/>
      <name val="Times New Roman"/>
    </font>
    <font>
      <sz val="10"/>
      <name val="Times New Roman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1" applyNumberFormat="1" applyFont="1" applyFill="1" applyBorder="1" applyAlignment="1">
      <alignment wrapText="1"/>
    </xf>
    <xf numFmtId="0" fontId="4" fillId="0" borderId="0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vertical="center" wrapText="1"/>
    </xf>
    <xf numFmtId="0" fontId="0" fillId="0" borderId="0" xfId="1" applyNumberFormat="1" applyFont="1" applyFill="1" applyBorder="1" applyAlignment="1">
      <alignment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right" vertical="center" wrapText="1"/>
    </xf>
    <xf numFmtId="0" fontId="10" fillId="0" borderId="1" xfId="1" applyNumberFormat="1" applyFont="1" applyFill="1" applyBorder="1" applyAlignment="1">
      <alignment vertical="center" wrapText="1"/>
    </xf>
    <xf numFmtId="0" fontId="4" fillId="0" borderId="0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vertical="center" wrapText="1"/>
    </xf>
    <xf numFmtId="0" fontId="7" fillId="0" borderId="0" xfId="1" applyNumberFormat="1" applyFont="1" applyFill="1" applyBorder="1" applyAlignment="1">
      <alignment vertical="center" wrapText="1"/>
    </xf>
    <xf numFmtId="0" fontId="0" fillId="0" borderId="0" xfId="1" applyNumberFormat="1" applyFont="1" applyFill="1" applyBorder="1" applyAlignment="1">
      <alignment wrapText="1"/>
    </xf>
    <xf numFmtId="0" fontId="1" fillId="0" borderId="0" xfId="1" applyNumberFormat="1" applyFont="1" applyFill="1" applyBorder="1" applyAlignment="1">
      <alignment horizontal="right" wrapText="1"/>
    </xf>
    <xf numFmtId="0" fontId="1" fillId="0" borderId="0" xfId="1" applyNumberFormat="1" applyFont="1" applyFill="1" applyBorder="1" applyAlignment="1">
      <alignment wrapText="1"/>
    </xf>
    <xf numFmtId="0" fontId="2" fillId="0" borderId="0" xfId="1" applyNumberFormat="1" applyFont="1" applyFill="1" applyBorder="1" applyAlignment="1">
      <alignment horizontal="center" wrapText="1"/>
    </xf>
    <xf numFmtId="0" fontId="3" fillId="0" borderId="0" xfId="1" applyNumberFormat="1" applyFont="1" applyFill="1" applyBorder="1" applyAlignment="1">
      <alignment horizontal="center" wrapText="1"/>
    </xf>
    <xf numFmtId="0" fontId="6" fillId="0" borderId="1" xfId="1" applyNumberFormat="1" applyFont="1" applyFill="1" applyBorder="1" applyAlignment="1">
      <alignment horizontal="right" vertical="center" wrapText="1"/>
    </xf>
    <xf numFmtId="4" fontId="6" fillId="0" borderId="1" xfId="1" applyNumberFormat="1" applyFont="1" applyFill="1" applyBorder="1" applyAlignment="1">
      <alignment horizontal="right" vertical="center" wrapText="1"/>
    </xf>
    <xf numFmtId="4" fontId="7" fillId="0" borderId="2" xfId="1" applyNumberFormat="1" applyFont="1" applyFill="1" applyBorder="1" applyAlignment="1">
      <alignment horizontal="right" vertical="center" wrapText="1"/>
    </xf>
    <xf numFmtId="4" fontId="7" fillId="0" borderId="3" xfId="1" applyNumberFormat="1" applyFont="1" applyFill="1" applyBorder="1" applyAlignment="1">
      <alignment horizontal="righ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10" workbookViewId="0">
      <selection activeCell="F8" sqref="F8"/>
    </sheetView>
  </sheetViews>
  <sheetFormatPr defaultRowHeight="13.8"/>
  <cols>
    <col min="1" max="1" width="7" customWidth="1"/>
    <col min="2" max="2" width="25" customWidth="1"/>
    <col min="3" max="3" width="47" customWidth="1"/>
    <col min="4" max="5" width="11" customWidth="1"/>
    <col min="6" max="10" width="16" customWidth="1"/>
    <col min="11" max="11" width="22" customWidth="1"/>
    <col min="12" max="12" width="15" customWidth="1"/>
  </cols>
  <sheetData>
    <row r="1" spans="1:1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4"/>
      <c r="K1" s="14"/>
      <c r="L1" s="14"/>
    </row>
    <row r="2" spans="1:12">
      <c r="A2" s="1"/>
      <c r="B2" s="1"/>
      <c r="C2" s="1"/>
      <c r="D2" s="1"/>
      <c r="E2" s="1"/>
      <c r="F2" s="1"/>
      <c r="G2" s="1"/>
      <c r="H2" s="1"/>
      <c r="I2" s="1"/>
      <c r="J2" s="4"/>
      <c r="K2" s="4"/>
      <c r="L2" s="4"/>
    </row>
    <row r="3" spans="1:12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4"/>
      <c r="K3" s="14"/>
      <c r="L3" s="14"/>
    </row>
    <row r="4" spans="1:12">
      <c r="A4" s="1"/>
      <c r="B4" s="1"/>
      <c r="C4" s="1"/>
      <c r="D4" s="1"/>
      <c r="E4" s="1"/>
      <c r="F4" s="1"/>
      <c r="G4" s="1"/>
      <c r="H4" s="1"/>
      <c r="I4" s="1"/>
      <c r="J4" s="4"/>
      <c r="K4" s="4"/>
      <c r="L4" s="4"/>
    </row>
    <row r="5" spans="1:12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4"/>
      <c r="K5" s="14"/>
      <c r="L5" s="14"/>
    </row>
    <row r="6" spans="1:12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4"/>
      <c r="K6" s="14"/>
      <c r="L6" s="14"/>
    </row>
    <row r="7" spans="1:12" ht="33.299999999999997" customHeight="1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</row>
    <row r="8" spans="1:12" ht="30.75" customHeight="1">
      <c r="A8" s="6">
        <v>1</v>
      </c>
      <c r="B8" s="7" t="s">
        <v>15</v>
      </c>
      <c r="C8" s="7" t="s">
        <v>16</v>
      </c>
      <c r="D8" s="6" t="s">
        <v>17</v>
      </c>
      <c r="E8" s="8">
        <v>500</v>
      </c>
      <c r="F8" s="9">
        <v>104.67</v>
      </c>
      <c r="G8" s="9">
        <v>104.68</v>
      </c>
      <c r="H8" s="9">
        <v>104.78</v>
      </c>
      <c r="I8" s="9">
        <v>104.75</v>
      </c>
      <c r="J8" s="9">
        <v>104.76</v>
      </c>
      <c r="K8" s="9">
        <f t="shared" ref="K8:K16" si="0">MIN(F8:J8)</f>
        <v>104.67</v>
      </c>
      <c r="L8" s="9">
        <f t="shared" ref="L8:L16" si="1">ROUND(E8*K8,2)</f>
        <v>52335</v>
      </c>
    </row>
    <row r="9" spans="1:12" ht="30.75" customHeight="1">
      <c r="A9" s="6">
        <v>2</v>
      </c>
      <c r="B9" s="7" t="s">
        <v>18</v>
      </c>
      <c r="C9" s="7" t="s">
        <v>19</v>
      </c>
      <c r="D9" s="6" t="s">
        <v>17</v>
      </c>
      <c r="E9" s="8">
        <v>10</v>
      </c>
      <c r="F9" s="9">
        <v>216.53</v>
      </c>
      <c r="G9" s="9">
        <v>216.54</v>
      </c>
      <c r="H9" s="9">
        <v>253.5</v>
      </c>
      <c r="I9" s="9">
        <v>253.4</v>
      </c>
      <c r="J9" s="9">
        <v>253.4</v>
      </c>
      <c r="K9" s="9">
        <f t="shared" si="0"/>
        <v>216.53</v>
      </c>
      <c r="L9" s="9">
        <f t="shared" si="1"/>
        <v>2165.3000000000002</v>
      </c>
    </row>
    <row r="10" spans="1:12" ht="30.75" customHeight="1">
      <c r="A10" s="6">
        <v>3</v>
      </c>
      <c r="B10" s="7" t="s">
        <v>20</v>
      </c>
      <c r="C10" s="7" t="s">
        <v>21</v>
      </c>
      <c r="D10" s="6" t="s">
        <v>17</v>
      </c>
      <c r="E10" s="8">
        <v>100</v>
      </c>
      <c r="F10" s="9">
        <v>153.11000000000001</v>
      </c>
      <c r="G10" s="9">
        <v>153.24</v>
      </c>
      <c r="H10" s="9">
        <v>153.12</v>
      </c>
      <c r="I10" s="9">
        <v>153.1</v>
      </c>
      <c r="J10" s="9">
        <v>153.11000000000001</v>
      </c>
      <c r="K10" s="9">
        <f t="shared" si="0"/>
        <v>153.1</v>
      </c>
      <c r="L10" s="9">
        <f t="shared" si="1"/>
        <v>15310</v>
      </c>
    </row>
    <row r="11" spans="1:12" ht="30.75" customHeight="1">
      <c r="A11" s="6">
        <v>4</v>
      </c>
      <c r="B11" s="7" t="s">
        <v>22</v>
      </c>
      <c r="C11" s="7" t="s">
        <v>23</v>
      </c>
      <c r="D11" s="6" t="s">
        <v>17</v>
      </c>
      <c r="E11" s="8">
        <v>400</v>
      </c>
      <c r="F11" s="9">
        <v>155.9</v>
      </c>
      <c r="G11" s="9">
        <v>155.9</v>
      </c>
      <c r="H11" s="9">
        <v>155.91</v>
      </c>
      <c r="I11" s="9">
        <v>155.9</v>
      </c>
      <c r="J11" s="9">
        <v>155.91</v>
      </c>
      <c r="K11" s="9">
        <f t="shared" si="0"/>
        <v>155.9</v>
      </c>
      <c r="L11" s="9">
        <f t="shared" si="1"/>
        <v>62360</v>
      </c>
    </row>
    <row r="12" spans="1:12" ht="30.75" customHeight="1">
      <c r="A12" s="6">
        <v>5</v>
      </c>
      <c r="B12" s="7" t="s">
        <v>24</v>
      </c>
      <c r="C12" s="7" t="s">
        <v>25</v>
      </c>
      <c r="D12" s="6" t="s">
        <v>17</v>
      </c>
      <c r="E12" s="8">
        <v>200</v>
      </c>
      <c r="F12" s="9">
        <v>77.989999999999995</v>
      </c>
      <c r="G12" s="9">
        <v>77.989999999999995</v>
      </c>
      <c r="H12" s="9">
        <v>77.989999999999995</v>
      </c>
      <c r="I12" s="9">
        <v>77.95</v>
      </c>
      <c r="J12" s="9">
        <v>77.97</v>
      </c>
      <c r="K12" s="9">
        <f t="shared" si="0"/>
        <v>77.95</v>
      </c>
      <c r="L12" s="9">
        <f t="shared" si="1"/>
        <v>15590</v>
      </c>
    </row>
    <row r="13" spans="1:12" ht="30.75" customHeight="1">
      <c r="A13" s="6">
        <v>6</v>
      </c>
      <c r="B13" s="7" t="s">
        <v>26</v>
      </c>
      <c r="C13" s="7" t="s">
        <v>27</v>
      </c>
      <c r="D13" s="6" t="s">
        <v>17</v>
      </c>
      <c r="E13" s="8">
        <v>1000</v>
      </c>
      <c r="F13" s="9">
        <v>86.45</v>
      </c>
      <c r="G13" s="9">
        <v>86.45</v>
      </c>
      <c r="H13" s="9">
        <v>55.69</v>
      </c>
      <c r="I13" s="9">
        <v>55.65</v>
      </c>
      <c r="J13" s="9">
        <v>55.67</v>
      </c>
      <c r="K13" s="9">
        <f t="shared" si="0"/>
        <v>55.65</v>
      </c>
      <c r="L13" s="9">
        <f t="shared" si="1"/>
        <v>55650</v>
      </c>
    </row>
    <row r="14" spans="1:12" ht="37.049999999999997" customHeight="1">
      <c r="A14" s="6">
        <v>7</v>
      </c>
      <c r="B14" s="7" t="s">
        <v>28</v>
      </c>
      <c r="C14" s="7" t="s">
        <v>29</v>
      </c>
      <c r="D14" s="6" t="s">
        <v>17</v>
      </c>
      <c r="E14" s="8">
        <v>80</v>
      </c>
      <c r="F14" s="9">
        <v>204.85</v>
      </c>
      <c r="G14" s="9">
        <v>204.85</v>
      </c>
      <c r="H14" s="9">
        <v>204.88</v>
      </c>
      <c r="I14" s="9">
        <v>204.85</v>
      </c>
      <c r="J14" s="9">
        <v>204.86</v>
      </c>
      <c r="K14" s="9">
        <f t="shared" si="0"/>
        <v>204.85</v>
      </c>
      <c r="L14" s="9">
        <f t="shared" si="1"/>
        <v>16388</v>
      </c>
    </row>
    <row r="15" spans="1:12" ht="37.049999999999997" customHeight="1">
      <c r="A15" s="6">
        <v>8</v>
      </c>
      <c r="B15" s="7" t="s">
        <v>30</v>
      </c>
      <c r="C15" s="7" t="s">
        <v>31</v>
      </c>
      <c r="D15" s="6" t="s">
        <v>17</v>
      </c>
      <c r="E15" s="8">
        <v>30</v>
      </c>
      <c r="F15" s="9">
        <v>183.61</v>
      </c>
      <c r="G15" s="9">
        <v>183.61</v>
      </c>
      <c r="H15" s="9">
        <v>183.61</v>
      </c>
      <c r="I15" s="9">
        <v>183.6</v>
      </c>
      <c r="J15" s="9">
        <v>183.61</v>
      </c>
      <c r="K15" s="9">
        <f t="shared" si="0"/>
        <v>183.6</v>
      </c>
      <c r="L15" s="9">
        <f t="shared" si="1"/>
        <v>5508</v>
      </c>
    </row>
    <row r="16" spans="1:12" ht="37.049999999999997" customHeight="1">
      <c r="A16" s="6">
        <v>9</v>
      </c>
      <c r="B16" s="7" t="s">
        <v>32</v>
      </c>
      <c r="C16" s="10" t="s">
        <v>37</v>
      </c>
      <c r="D16" s="6" t="s">
        <v>17</v>
      </c>
      <c r="E16" s="8">
        <v>5</v>
      </c>
      <c r="F16" s="9">
        <v>70.87</v>
      </c>
      <c r="G16" s="9">
        <v>70.87</v>
      </c>
      <c r="H16" s="9">
        <v>68.23</v>
      </c>
      <c r="I16" s="9">
        <v>68.2</v>
      </c>
      <c r="J16" s="9">
        <v>68.209999999999994</v>
      </c>
      <c r="K16" s="9">
        <f t="shared" si="0"/>
        <v>68.2</v>
      </c>
      <c r="L16" s="9">
        <f t="shared" si="1"/>
        <v>341</v>
      </c>
    </row>
    <row r="17" spans="1:12" ht="14.1" customHeight="1">
      <c r="A17" s="19" t="s">
        <v>33</v>
      </c>
      <c r="B17" s="19"/>
      <c r="C17" s="19"/>
      <c r="D17" s="19"/>
      <c r="E17" s="19"/>
      <c r="F17" s="20"/>
      <c r="G17" s="20"/>
      <c r="H17" s="20"/>
      <c r="I17" s="20"/>
      <c r="J17" s="21"/>
      <c r="K17" s="22"/>
      <c r="L17" s="9">
        <f>ROUND(SUM(L8:L16),2)</f>
        <v>225647.3</v>
      </c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4"/>
      <c r="K18" s="4"/>
      <c r="L18" s="4"/>
    </row>
    <row r="19" spans="1:12" ht="33.299999999999997" customHeight="1">
      <c r="A19" s="11" t="s">
        <v>34</v>
      </c>
      <c r="B19" s="11"/>
      <c r="C19" s="11"/>
      <c r="D19" s="12"/>
      <c r="E19" s="12"/>
      <c r="F19" s="13" t="s">
        <v>35</v>
      </c>
      <c r="G19" s="12"/>
      <c r="H19" s="12"/>
      <c r="I19" s="12"/>
      <c r="J19" s="14"/>
      <c r="K19" s="14"/>
      <c r="L19" s="14"/>
    </row>
    <row r="20" spans="1:12">
      <c r="A20" s="2"/>
      <c r="B20" s="2"/>
      <c r="C20" s="2"/>
      <c r="D20" s="3"/>
      <c r="E20" s="3"/>
      <c r="F20" s="3"/>
      <c r="G20" s="3"/>
      <c r="H20" s="3"/>
      <c r="I20" s="3"/>
      <c r="J20" s="4"/>
      <c r="K20" s="4"/>
      <c r="L20" s="4"/>
    </row>
    <row r="21" spans="1:12" ht="48" customHeight="1">
      <c r="A21" s="11"/>
      <c r="B21" s="11"/>
      <c r="C21" s="11"/>
      <c r="D21" s="12"/>
      <c r="E21" s="12"/>
      <c r="F21" s="12"/>
      <c r="G21" s="12"/>
      <c r="H21" s="12"/>
      <c r="I21" s="12"/>
      <c r="J21" s="14"/>
      <c r="K21" s="14"/>
      <c r="L21" s="14"/>
    </row>
  </sheetData>
  <mergeCells count="9">
    <mergeCell ref="A19:E19"/>
    <mergeCell ref="F19:L19"/>
    <mergeCell ref="A21:E21"/>
    <mergeCell ref="F21:L21"/>
    <mergeCell ref="A1:L1"/>
    <mergeCell ref="A3:L3"/>
    <mergeCell ref="A5:L5"/>
    <mergeCell ref="A6:L6"/>
    <mergeCell ref="A17:K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2026-09-11T10:45:21Z</dcterms:modified>
</cp:coreProperties>
</file>