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lavbuh\Desktop\"/>
    </mc:Choice>
  </mc:AlternateContent>
  <xr:revisionPtr revIDLastSave="0" documentId="8_{A98EE904-3555-4338-9C70-6E80755B40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K7" i="1" s="1"/>
  <c r="M9" i="1"/>
  <c r="N9" i="1" s="1"/>
  <c r="L9" i="1"/>
  <c r="J9" i="1" s="1"/>
  <c r="K9" i="1" s="1"/>
  <c r="M8" i="1"/>
  <c r="N8" i="1" s="1"/>
  <c r="L8" i="1"/>
  <c r="M7" i="1"/>
  <c r="N7" i="1" s="1"/>
  <c r="N10" i="1" s="1"/>
  <c r="L7" i="1"/>
  <c r="J8" i="1" l="1"/>
  <c r="K8" i="1" s="1"/>
</calcChain>
</file>

<file path=xl/sharedStrings.xml><?xml version="1.0" encoding="utf-8"?>
<sst xmlns="http://schemas.openxmlformats.org/spreadsheetml/2006/main" count="35" uniqueCount="32">
  <si>
    <t xml:space="preserve">Приложение № 3
к документации </t>
  </si>
  <si>
    <t>ОБОСНОВАНИЕ НАЧАЛЬНОЙ (МАКСИМАЛЬНОЙ) ЦЕНЫ ДОГОВОРА</t>
  </si>
  <si>
    <t>Предмет договора</t>
  </si>
  <si>
    <t>Поставка кухонной мебели, стульев и встраиваемой бытовой техники для нужд АСУСО «Омский ДИ»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</si>
  <si>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</si>
  <si>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</si>
  <si>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</si>
  <si>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</si>
  <si>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</si>
  <si>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</si>
  <si>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</si>
  <si>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</si>
  <si>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</si>
  <si>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</si>
  <si>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</si>
  <si>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</si>
  <si>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</si>
  <si>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</si>
  <si>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</si>
  <si>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Кухонный гарнитур с мойкой, смесителем и сифоном</t>
  </si>
  <si>
    <t>компл.</t>
  </si>
  <si>
    <t>Стол обеденный</t>
  </si>
  <si>
    <t>31.02.10.110</t>
  </si>
  <si>
    <t>шт.</t>
  </si>
  <si>
    <t>Встраиваемая техника: варочная панель электрическая и духовой шкаф</t>
  </si>
  <si>
    <t>27.51.28.160; 27.51.28.110</t>
  </si>
  <si>
    <t>Начальная (максимальная) цена договора, руб.</t>
  </si>
  <si>
    <t>.</t>
  </si>
  <si>
    <t>Метод сопоставимых рыночных цен (анализа рынка). Расчет выполнен в соответствии с пунктами 6.2, 6.3, 6.8 и 6.12 Положения о закупке товаров, работ, услуг АСУСО Омской области «Омский дом-интернат». Для определения НМЦД использована ценовая информация, содержащаяся в 2 (двух) коммерческих предложениях. В соответствии с пунктом 6.8 Положения НМЦД принимается в размере не выше среднего значения рыночной стоимости товаров, рассчитанного с использованием не менее двух ценовых информаций.</t>
  </si>
  <si>
    <t>Цена за ед. по выбранному ценовому предложению, руб.</t>
  </si>
  <si>
    <t>Начальная (максимальная) цена договора определена методом сопоставимых рыночных цен (анализа рынка) на основании 2 (двух) коммерческих предложений в соответствии с пунктами 6.2, 6.3, 6.8 и 6.12 Положения о закупке товаров, работ, услуг АСУСО Омской области «Омский дом-интернат». Рассчитано среднее значение рыночной стоимости по двум ценовым информациям. НМЦД установлена в размере, не превышающем рассчитанное среднее значение, и составляет 790 850 (семьсот девяносто тысяч восемьсот пятьдесят) рублей 00 копеек.</t>
  </si>
  <si>
    <t xml:space="preserve"> 31.02.10.140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</si>
</sst>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0.0000000"/>
    <numFmt numFmtId="165" formatCode="0.00000000"/>
    <numFmt numFmtId="166" formatCode="0.00000000000"/>
    <numFmt numFmtId="167" formatCode="0.000"/>
    <numFmt numFmtId="168" formatCode="m/d/yyyy"/>
  </numFmts>
  <fonts count="12" x14ac:knownFonts="1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70">
    <xf numFmtId="0" fontId="0" fillId="0" borderId="0" xfId="0"/>
    <xf numFmtId="0" fontId="4" fillId="0" borderId="0" xfId="7" applyFont="1"/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4" fillId="0" borderId="0" xfId="7" applyFont="1"/>
    <xf numFmtId="0" fontId="0" fillId="0" borderId="0" xfId="7" applyFont="1"/>
    <xf numFmtId="2" fontId="4" fillId="0" borderId="1" xfId="7" applyNumberFormat="1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2" fontId="6" fillId="0" borderId="1" xfId="8" applyNumberFormat="1" applyFont="1" applyBorder="1" applyAlignment="1">
      <alignment horizontal="center" vertical="center" wrapText="1"/>
    </xf>
    <xf numFmtId="0" fontId="4" fillId="0" borderId="2" xfId="7" applyFont="1" applyBorder="1" applyAlignment="1">
      <alignment horizontal="center" vertical="center" wrapText="1"/>
    </xf>
    <xf numFmtId="49" fontId="4" fillId="0" borderId="1" xfId="7" applyNumberFormat="1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 wrapText="1"/>
    </xf>
    <xf numFmtId="1" fontId="4" fillId="0" borderId="1" xfId="7" applyNumberFormat="1" applyFont="1" applyBorder="1" applyAlignment="1">
      <alignment horizontal="center" vertical="center" wrapText="1"/>
    </xf>
    <xf numFmtId="4" fontId="6" fillId="0" borderId="1" xfId="8" applyNumberFormat="1" applyFont="1" applyBorder="1" applyAlignment="1">
      <alignment horizontal="center" vertical="center" wrapText="1"/>
    </xf>
    <xf numFmtId="4" fontId="6" fillId="0" borderId="3" xfId="8" applyNumberFormat="1" applyFont="1" applyBorder="1" applyAlignment="1">
      <alignment horizontal="center" vertical="center" wrapText="1"/>
    </xf>
    <xf numFmtId="49" fontId="6" fillId="0" borderId="5" xfId="7" applyNumberFormat="1" applyFont="1" applyBorder="1" applyAlignment="1">
      <alignment horizontal="center" vertical="center" wrapText="1"/>
    </xf>
    <xf numFmtId="1" fontId="6" fillId="0" borderId="5" xfId="7" applyNumberFormat="1" applyFont="1" applyBorder="1" applyAlignment="1">
      <alignment horizontal="center" vertical="center"/>
    </xf>
    <xf numFmtId="4" fontId="6" fillId="0" borderId="5" xfId="7" applyNumberFormat="1" applyFont="1" applyBorder="1" applyAlignment="1">
      <alignment horizontal="center" vertical="center" wrapText="1"/>
    </xf>
    <xf numFmtId="4" fontId="6" fillId="0" borderId="0" xfId="7" applyNumberFormat="1" applyFont="1" applyAlignment="1">
      <alignment horizontal="center" vertical="center" wrapText="1"/>
    </xf>
    <xf numFmtId="0" fontId="7" fillId="0" borderId="0" xfId="7" applyFont="1"/>
    <xf numFmtId="0" fontId="7" fillId="0" borderId="0" xfId="7" applyFont="1"/>
    <xf numFmtId="0" fontId="4" fillId="0" borderId="0" xfId="7" applyFont="1" applyAlignment="1">
      <alignment horizontal="left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vertical="center" wrapText="1"/>
    </xf>
    <xf numFmtId="2" fontId="4" fillId="0" borderId="0" xfId="7" applyNumberFormat="1" applyFont="1" applyAlignment="1">
      <alignment horizontal="left" vertical="center" wrapText="1"/>
    </xf>
    <xf numFmtId="164" fontId="4" fillId="0" borderId="0" xfId="7" applyNumberFormat="1" applyFont="1" applyAlignment="1">
      <alignment horizontal="left" vertical="center" wrapText="1"/>
    </xf>
    <xf numFmtId="0" fontId="0" fillId="0" borderId="0" xfId="7" applyFont="1" applyBorder="1" applyAlignment="1">
      <alignment vertical="center" wrapText="1"/>
    </xf>
    <xf numFmtId="165" fontId="4" fillId="0" borderId="0" xfId="7" applyNumberFormat="1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10" fillId="0" borderId="0" xfId="6" applyFont="1" applyBorder="1" applyAlignment="1">
      <alignment horizontal="center"/>
    </xf>
    <xf numFmtId="166" fontId="4" fillId="0" borderId="0" xfId="7" applyNumberFormat="1" applyFont="1" applyAlignment="1">
      <alignment horizontal="left" vertical="center" wrapText="1"/>
    </xf>
    <xf numFmtId="0" fontId="11" fillId="0" borderId="0" xfId="7" applyFont="1"/>
    <xf numFmtId="167" fontId="4" fillId="0" borderId="0" xfId="7" applyNumberFormat="1" applyFont="1" applyAlignment="1">
      <alignment horizontal="left" vertical="center" wrapText="1"/>
    </xf>
    <xf numFmtId="49" fontId="11" fillId="0" borderId="0" xfId="7" applyNumberFormat="1" applyFont="1"/>
    <xf numFmtId="168" fontId="11" fillId="0" borderId="0" xfId="7" applyNumberFormat="1" applyFont="1" applyAlignment="1">
      <alignment horizontal="left"/>
    </xf>
    <xf numFmtId="0" fontId="4" fillId="0" borderId="0" xfId="7" applyFont="1" applyAlignment="1">
      <alignment horizontal="center"/>
    </xf>
    <xf numFmtId="2" fontId="4" fillId="0" borderId="0" xfId="7" applyNumberFormat="1" applyFont="1"/>
    <xf numFmtId="2" fontId="4" fillId="0" borderId="0" xfId="7" applyNumberFormat="1" applyFont="1" applyAlignment="1">
      <alignment horizontal="center" vertical="center"/>
    </xf>
    <xf numFmtId="0" fontId="6" fillId="0" borderId="0" xfId="7" applyFont="1" applyAlignment="1">
      <alignment vertical="center"/>
    </xf>
    <xf numFmtId="0" fontId="4" fillId="0" borderId="0" xfId="7" applyFont="1" applyAlignment="1">
      <alignment horizontal="center" vertical="top"/>
    </xf>
    <xf numFmtId="4" fontId="4" fillId="0" borderId="0" xfId="7" applyNumberFormat="1" applyFont="1"/>
    <xf numFmtId="0" fontId="4" fillId="0" borderId="0" xfId="7" applyFont="1" applyAlignment="1">
      <alignment horizontal="center" vertical="center" wrapText="1"/>
    </xf>
    <xf numFmtId="0" fontId="4" fillId="0" borderId="0" xfId="7" applyFont="1" applyAlignment="1">
      <alignment vertical="center" wrapText="1"/>
    </xf>
    <xf numFmtId="0" fontId="4" fillId="0" borderId="0" xfId="7" applyFont="1" applyAlignment="1">
      <alignment vertical="center"/>
    </xf>
    <xf numFmtId="2" fontId="4" fillId="0" borderId="1" xfId="7" applyNumberFormat="1" applyFont="1" applyBorder="1" applyAlignment="1">
      <alignment horizontal="center" vertical="center"/>
    </xf>
    <xf numFmtId="2" fontId="4" fillId="0" borderId="2" xfId="7" applyNumberFormat="1" applyFont="1" applyBorder="1" applyAlignment="1">
      <alignment horizontal="center" vertical="center" wrapText="1"/>
    </xf>
    <xf numFmtId="4" fontId="4" fillId="0" borderId="2" xfId="7" applyNumberFormat="1" applyFont="1" applyBorder="1" applyAlignment="1">
      <alignment horizontal="center" vertical="center" wrapText="1"/>
    </xf>
    <xf numFmtId="4" fontId="7" fillId="0" borderId="6" xfId="7" applyNumberFormat="1" applyFont="1" applyBorder="1" applyAlignment="1">
      <alignment horizontal="center" vertical="top" wrapText="1"/>
    </xf>
    <xf numFmtId="4" fontId="7" fillId="0" borderId="6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right" wrapText="1"/>
    </xf>
    <xf numFmtId="0" fontId="5" fillId="0" borderId="0" xfId="7" applyFont="1" applyAlignment="1">
      <alignment horizontal="center"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justify" vertical="center" wrapText="1"/>
    </xf>
    <xf numFmtId="2" fontId="4" fillId="0" borderId="1" xfId="7" applyNumberFormat="1" applyFont="1" applyBorder="1" applyAlignment="1">
      <alignment horizontal="center" vertical="center" wrapText="1"/>
    </xf>
    <xf numFmtId="2" fontId="6" fillId="0" borderId="1" xfId="8" applyNumberFormat="1" applyFont="1" applyBorder="1" applyAlignment="1">
      <alignment horizontal="center" vertical="center" wrapText="1"/>
    </xf>
    <xf numFmtId="0" fontId="6" fillId="0" borderId="4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right" vertical="top" wrapText="1"/>
    </xf>
    <xf numFmtId="4" fontId="7" fillId="0" borderId="1" xfId="7" applyNumberFormat="1" applyFont="1" applyBorder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0" fontId="4" fillId="0" borderId="0" xfId="7" applyFont="1" applyAlignment="1">
      <alignment horizontal="left" vertical="center" wrapText="1"/>
    </xf>
    <xf numFmtId="0" fontId="8" fillId="0" borderId="0" xfId="7" applyFont="1" applyAlignment="1">
      <alignment horizontal="center" vertical="center" wrapText="1"/>
    </xf>
    <xf numFmtId="0" fontId="0" fillId="0" borderId="0" xfId="7" applyFont="1" applyBorder="1" applyAlignment="1">
      <alignment horizontal="center" vertical="center" wrapText="1"/>
    </xf>
    <xf numFmtId="0" fontId="11" fillId="0" borderId="0" xfId="7" applyFont="1" applyAlignment="1">
      <alignment horizontal="left"/>
    </xf>
    <xf numFmtId="0" fontId="6" fillId="0" borderId="0" xfId="7" applyFont="1" applyAlignment="1">
      <alignment horizontal="center" vertical="center" wrapText="1"/>
    </xf>
    <xf numFmtId="0" fontId="4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top"/>
    </xf>
    <xf numFmtId="0" fontId="4" fillId="0" borderId="0" xfId="7" applyFont="1" applyAlignment="1">
      <alignment wrapText="1"/>
    </xf>
    <xf numFmtId="0" fontId="6" fillId="0" borderId="0" xfId="7" applyFont="1" applyAlignment="1">
      <alignment horizontal="center" vertical="top" wrapText="1"/>
    </xf>
  </cellXfs>
  <cellStyles count="9">
    <cellStyle name="*unknown*" xfId="6" xr:uid="{00000000-0005-0000-0000-000000000000}"/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7" xr:uid="{00000000-0005-0000-0000-000005000000}"/>
    <cellStyle name="Percent" xfId="5" xr:uid="{00000000-0005-0000-0000-000006000000}"/>
    <cellStyle name="Обычный" xfId="0" builtinId="0"/>
    <cellStyle name="Обычный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6"/>
  <sheetViews>
    <sheetView tabSelected="1" view="pageBreakPreview" zoomScale="60" zoomScaleNormal="100" workbookViewId="0">
      <selection activeCell="H5" sqref="H5"/>
    </sheetView>
  </sheetViews>
  <sheetFormatPr defaultColWidth="9.109375" defaultRowHeight="13.8" x14ac:dyDescent="0.25"/>
  <cols>
    <col min="1" max="1" width="5.33203125" style="1" customWidth="1"/>
    <col min="2" max="2" width="20.88671875" style="1" customWidth="1"/>
    <col min="3" max="3" width="13.109375" style="1" customWidth="1"/>
    <col min="4" max="4" width="18.88671875" style="1" customWidth="1"/>
    <col min="5" max="5" width="10.109375" style="1" customWidth="1"/>
    <col min="6" max="6" width="9.33203125" style="1" customWidth="1"/>
    <col min="7" max="7" width="17.33203125" style="1" customWidth="1"/>
    <col min="8" max="9" width="17.33203125" style="2" customWidth="1"/>
    <col min="10" max="10" width="18.33203125" style="3" customWidth="1"/>
    <col min="11" max="11" width="15.33203125" style="3" customWidth="1"/>
    <col min="12" max="12" width="19.33203125" style="2" customWidth="1"/>
    <col min="13" max="13" width="13" style="2" customWidth="1"/>
    <col min="14" max="14" width="23.33203125" style="2" customWidth="1"/>
    <col min="15" max="254" width="9.109375" style="1"/>
    <col min="255" max="16384" width="9.109375" style="4"/>
  </cols>
  <sheetData>
    <row r="1" spans="1:254" s="5" customFormat="1" ht="29.25" customHeight="1" x14ac:dyDescent="0.3">
      <c r="J1" s="50" t="s">
        <v>0</v>
      </c>
      <c r="K1" s="50"/>
      <c r="L1" s="50"/>
      <c r="M1" s="50"/>
      <c r="N1" s="50"/>
      <c r="O1" s="50"/>
    </row>
    <row r="2" spans="1:254" ht="25.5" customHeight="1" x14ac:dyDescent="0.25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 x14ac:dyDescent="0.25">
      <c r="A3" s="52" t="s">
        <v>2</v>
      </c>
      <c r="B3" s="52"/>
      <c r="C3" s="53" t="s">
        <v>3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 x14ac:dyDescent="0.25">
      <c r="A4" s="52" t="s">
        <v>4</v>
      </c>
      <c r="B4" s="52"/>
      <c r="C4" s="54" t="s">
        <v>28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93.75" customHeight="1" x14ac:dyDescent="0.25">
      <c r="A5" s="52" t="s">
        <v>5</v>
      </c>
      <c r="B5" s="52" t="s">
        <v>6</v>
      </c>
      <c r="C5" s="52"/>
      <c r="D5" s="52" t="s">
        <v>7</v>
      </c>
      <c r="E5" s="52" t="s">
        <v>8</v>
      </c>
      <c r="F5" s="55" t="s">
        <v>9</v>
      </c>
      <c r="G5" s="6" t="s">
        <v>10</v>
      </c>
      <c r="H5" s="6" t="s">
        <v>11</v>
      </c>
      <c r="I5" s="6" t="s">
        <v>12</v>
      </c>
      <c r="J5" s="7" t="s">
        <v>13</v>
      </c>
      <c r="K5" s="7" t="s">
        <v>14</v>
      </c>
      <c r="L5" s="7" t="s">
        <v>15</v>
      </c>
      <c r="M5" s="56" t="s">
        <v>29</v>
      </c>
      <c r="N5" s="55" t="s">
        <v>16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74.25" customHeight="1" x14ac:dyDescent="0.25">
      <c r="A6" s="52"/>
      <c r="B6" s="52"/>
      <c r="C6" s="52"/>
      <c r="D6" s="52"/>
      <c r="E6" s="52"/>
      <c r="F6" s="55"/>
      <c r="G6" s="8" t="s">
        <v>17</v>
      </c>
      <c r="H6" s="8" t="s">
        <v>17</v>
      </c>
      <c r="I6" s="8" t="s">
        <v>17</v>
      </c>
      <c r="J6" s="7"/>
      <c r="K6" s="7"/>
      <c r="L6" s="7" t="s">
        <v>18</v>
      </c>
      <c r="M6" s="56"/>
      <c r="N6" s="5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44.25" customHeight="1" x14ac:dyDescent="0.25">
      <c r="A7" s="9">
        <v>1</v>
      </c>
      <c r="B7" s="52" t="s">
        <v>19</v>
      </c>
      <c r="C7" s="52"/>
      <c r="D7" s="10" t="s">
        <v>31</v>
      </c>
      <c r="E7" s="11" t="s">
        <v>20</v>
      </c>
      <c r="F7" s="12">
        <v>2</v>
      </c>
      <c r="G7" s="13">
        <v>303995</v>
      </c>
      <c r="H7" s="13">
        <v>331926</v>
      </c>
      <c r="I7" s="14"/>
      <c r="J7" s="45">
        <f>SQRT((POWER(G7-L7,2)+POWER(H7-L7,2))/(COUNT(G7:H7)-1))</f>
        <v>19750.19950532146</v>
      </c>
      <c r="K7" s="46">
        <f>IF(L7=0,0,J7/L7*100)</f>
        <v>6.2115261189114559</v>
      </c>
      <c r="L7" s="47">
        <f>AVERAGE(G7:H7)</f>
        <v>317960.5</v>
      </c>
      <c r="M7" s="47">
        <f>G7</f>
        <v>303995</v>
      </c>
      <c r="N7" s="47">
        <f>F7*M7</f>
        <v>607990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ht="39" customHeight="1" x14ac:dyDescent="0.25">
      <c r="A8" s="9">
        <v>2</v>
      </c>
      <c r="B8" s="52" t="s">
        <v>21</v>
      </c>
      <c r="C8" s="52"/>
      <c r="D8" s="10" t="s">
        <v>22</v>
      </c>
      <c r="E8" s="11" t="s">
        <v>23</v>
      </c>
      <c r="F8" s="12">
        <v>2</v>
      </c>
      <c r="G8" s="13">
        <v>11000</v>
      </c>
      <c r="H8" s="13">
        <v>10000</v>
      </c>
      <c r="I8" s="14"/>
      <c r="J8" s="45">
        <f>SQRT((POWER(G8-L8,2)+POWER(H8-L8,2))/(COUNT(G8:H8)-1))</f>
        <v>707.10678118654755</v>
      </c>
      <c r="K8" s="46">
        <f>IF(L8=0,0,J8/L8*100)</f>
        <v>6.7343502970147391</v>
      </c>
      <c r="L8" s="47">
        <f>AVERAGE(G8:H8)</f>
        <v>10500</v>
      </c>
      <c r="M8" s="47">
        <f>G8</f>
        <v>11000</v>
      </c>
      <c r="N8" s="47">
        <f>F8*M8</f>
        <v>22000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ht="46.2" customHeight="1" x14ac:dyDescent="0.25">
      <c r="A9" s="9">
        <v>3</v>
      </c>
      <c r="B9" s="57" t="s">
        <v>24</v>
      </c>
      <c r="C9" s="57"/>
      <c r="D9" s="15" t="s">
        <v>25</v>
      </c>
      <c r="E9" s="11" t="s">
        <v>20</v>
      </c>
      <c r="F9" s="16">
        <v>2</v>
      </c>
      <c r="G9" s="17">
        <v>38830</v>
      </c>
      <c r="H9" s="17">
        <v>38930</v>
      </c>
      <c r="I9" s="18"/>
      <c r="J9" s="45">
        <f>SQRT((POWER(G9-L9,2)+POWER(H9-L9,2))/(COUNT(G9:H9)-1))</f>
        <v>70.710678118654755</v>
      </c>
      <c r="K9" s="46">
        <f>IF(L9=0,0,J9/L9*100)</f>
        <v>0.18186902808295977</v>
      </c>
      <c r="L9" s="47">
        <f>AVERAGE(G9:H9)</f>
        <v>38880</v>
      </c>
      <c r="M9" s="47">
        <f>G9</f>
        <v>38830</v>
      </c>
      <c r="N9" s="47">
        <f>F9*M9</f>
        <v>77660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s="20" customFormat="1" ht="15" customHeight="1" x14ac:dyDescent="0.25">
      <c r="A10" s="58" t="s">
        <v>26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9"/>
      <c r="M10" s="49"/>
      <c r="N10" s="48">
        <f>SUM(N7:N9)</f>
        <v>707650</v>
      </c>
      <c r="O10" s="19"/>
    </row>
    <row r="11" spans="1:254" ht="57.75" customHeight="1" x14ac:dyDescent="0.25">
      <c r="A11" s="60" t="s">
        <v>30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 x14ac:dyDescent="0.2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 x14ac:dyDescent="0.25">
      <c r="A13" s="23"/>
      <c r="B13" s="23"/>
      <c r="C13" s="23"/>
      <c r="D13" s="21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 x14ac:dyDescent="0.25">
      <c r="A14" s="24"/>
      <c r="B14" s="24"/>
      <c r="C14" s="24"/>
      <c r="D14" s="24"/>
      <c r="E14" s="24"/>
      <c r="F14" s="24"/>
      <c r="G14" s="24"/>
      <c r="H14" s="24"/>
      <c r="I14" s="23"/>
      <c r="J14" s="23"/>
      <c r="K14" s="23"/>
      <c r="L14" s="23"/>
      <c r="M14" s="23"/>
      <c r="N14" s="23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 x14ac:dyDescent="0.25">
      <c r="A15" s="24"/>
      <c r="B15" s="24"/>
      <c r="C15" s="24"/>
      <c r="D15" s="24"/>
      <c r="E15" s="24"/>
      <c r="F15" s="24"/>
      <c r="G15" s="24"/>
      <c r="H15" s="24"/>
      <c r="I15" s="23"/>
      <c r="J15" s="25"/>
      <c r="K15" s="23"/>
      <c r="L15" s="26"/>
      <c r="M15" s="23"/>
      <c r="N15" s="25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 x14ac:dyDescent="0.25">
      <c r="A16" s="24"/>
      <c r="B16" s="24"/>
      <c r="C16" s="24"/>
      <c r="D16" s="27"/>
      <c r="E16" s="27"/>
      <c r="F16" s="27"/>
      <c r="G16" s="27"/>
      <c r="H16" s="27"/>
      <c r="I16" s="23"/>
      <c r="J16" s="23"/>
      <c r="K16" s="23"/>
      <c r="L16" s="28"/>
      <c r="M16" s="23"/>
      <c r="N16" s="23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 x14ac:dyDescent="0.25">
      <c r="A17" s="62"/>
      <c r="B17" s="62"/>
      <c r="C17" s="62"/>
      <c r="D17" s="63"/>
      <c r="E17" s="63"/>
      <c r="F17" s="63"/>
      <c r="G17" s="63"/>
      <c r="H17" s="63"/>
      <c r="I17" s="23"/>
      <c r="J17" s="23"/>
      <c r="K17" s="23"/>
      <c r="L17" s="23"/>
      <c r="M17" s="23"/>
      <c r="N17" s="23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 x14ac:dyDescent="0.25">
      <c r="A18" s="62"/>
      <c r="B18" s="62"/>
      <c r="C18" s="62"/>
      <c r="D18" s="63"/>
      <c r="E18" s="63"/>
      <c r="F18" s="63"/>
      <c r="G18" s="63"/>
      <c r="H18" s="63"/>
      <c r="I18" s="23"/>
      <c r="J18" s="23"/>
      <c r="K18" s="23"/>
      <c r="L18" s="23"/>
      <c r="M18" s="23"/>
      <c r="N18" s="23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 x14ac:dyDescent="0.25">
      <c r="A19" s="29"/>
      <c r="B19" s="29"/>
      <c r="C19" s="29"/>
      <c r="D19" s="30"/>
      <c r="E19" s="30"/>
      <c r="F19" s="30"/>
      <c r="G19" s="30"/>
      <c r="H19" s="30"/>
      <c r="I19" s="23"/>
      <c r="J19" s="23"/>
      <c r="K19" s="23"/>
      <c r="L19" s="31"/>
      <c r="M19" s="23"/>
      <c r="N19" s="23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 x14ac:dyDescent="0.25">
      <c r="A20" s="23"/>
      <c r="B20" s="23"/>
      <c r="C20" s="23"/>
      <c r="D20" s="21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 x14ac:dyDescent="0.3">
      <c r="A21" s="64"/>
      <c r="B21" s="64"/>
      <c r="C21" s="64"/>
      <c r="D21" s="64"/>
      <c r="E21" s="64"/>
      <c r="F21" s="32"/>
      <c r="G21" s="32"/>
      <c r="H21" s="32"/>
      <c r="I21" s="32"/>
      <c r="J21" s="32"/>
      <c r="K21" s="32"/>
      <c r="L21" s="33"/>
      <c r="M21" s="23"/>
      <c r="N21" s="23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 x14ac:dyDescent="0.3">
      <c r="A22" s="64"/>
      <c r="B22" s="64"/>
      <c r="C22" s="34"/>
      <c r="D22" s="32"/>
      <c r="E22" s="32"/>
      <c r="F22" s="32"/>
      <c r="G22" s="32"/>
      <c r="H22" s="32"/>
      <c r="I22" s="32"/>
      <c r="J22" s="32"/>
      <c r="K22" s="32"/>
      <c r="L22" s="23"/>
      <c r="M22" s="23"/>
      <c r="N22" s="23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 x14ac:dyDescent="0.3">
      <c r="A23" s="64"/>
      <c r="B23" s="64"/>
      <c r="C23" s="35" t="s">
        <v>27</v>
      </c>
      <c r="D23" s="32"/>
      <c r="E23" s="32"/>
      <c r="F23" s="32"/>
      <c r="G23" s="32"/>
      <c r="H23" s="32"/>
      <c r="I23" s="32"/>
      <c r="J23" s="32"/>
      <c r="K23" s="32"/>
      <c r="L23" s="23"/>
      <c r="M23" s="23"/>
      <c r="N23" s="23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 x14ac:dyDescent="0.25">
      <c r="A24" s="23"/>
      <c r="B24" s="23"/>
      <c r="C24" s="23"/>
      <c r="D24" s="21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5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5" customHeight="1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21" customHeight="1" x14ac:dyDescent="0.25">
      <c r="A28" s="4"/>
      <c r="B28" s="4"/>
      <c r="C28" s="36"/>
      <c r="D28" s="36"/>
      <c r="E28" s="4"/>
      <c r="F28" s="66"/>
      <c r="G28" s="66"/>
      <c r="H28" s="37"/>
      <c r="I28" s="38"/>
      <c r="J28" s="38"/>
      <c r="K28" s="37"/>
      <c r="L28" s="38"/>
      <c r="M28" s="38"/>
      <c r="N28" s="38"/>
      <c r="O28" s="2"/>
      <c r="P28" s="3"/>
      <c r="Q28" s="3"/>
      <c r="R28" s="3"/>
      <c r="S28" s="2"/>
      <c r="T28" s="2"/>
      <c r="U28" s="3"/>
      <c r="V28" s="3"/>
      <c r="W28" s="3"/>
      <c r="X28" s="3"/>
      <c r="Y28" s="2"/>
      <c r="Z28" s="2"/>
      <c r="AA28" s="2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7.25" customHeight="1" x14ac:dyDescent="0.25">
      <c r="A29" s="39"/>
      <c r="B29" s="39"/>
      <c r="C29" s="40"/>
      <c r="D29" s="40"/>
      <c r="E29" s="4"/>
      <c r="F29" s="67"/>
      <c r="G29" s="67"/>
      <c r="H29" s="4"/>
      <c r="I29" s="41"/>
      <c r="J29" s="4"/>
      <c r="K29" s="4"/>
      <c r="L29" s="4"/>
      <c r="M29" s="4"/>
      <c r="N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31.5" customHeight="1" x14ac:dyDescent="0.25">
      <c r="A30" s="68"/>
      <c r="B30" s="68"/>
      <c r="C30" s="68"/>
      <c r="D30" s="68"/>
      <c r="E30" s="68"/>
      <c r="H30" s="1"/>
      <c r="I30" s="1"/>
      <c r="J30" s="1"/>
      <c r="K30" s="1"/>
      <c r="L30" s="1"/>
      <c r="M30" s="1"/>
      <c r="N30" s="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4" customHeight="1" x14ac:dyDescent="0.25">
      <c r="A31" s="69"/>
      <c r="B31" s="69"/>
      <c r="C31" s="69"/>
      <c r="D31" s="69"/>
      <c r="E31" s="69"/>
      <c r="H31" s="1"/>
      <c r="I31" s="1"/>
      <c r="J31" s="1"/>
      <c r="K31" s="1"/>
      <c r="L31" s="1"/>
      <c r="M31" s="1"/>
      <c r="N31" s="1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30.75" customHeight="1" x14ac:dyDescent="0.25">
      <c r="A32" s="65"/>
      <c r="B32" s="65"/>
      <c r="C32" s="65"/>
      <c r="D32" s="65"/>
      <c r="E32" s="65"/>
      <c r="H32" s="1"/>
      <c r="I32" s="1"/>
      <c r="J32" s="1"/>
      <c r="K32" s="1"/>
      <c r="L32" s="1"/>
      <c r="M32" s="1"/>
      <c r="N32" s="1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21" customHeight="1" x14ac:dyDescent="0.25">
      <c r="A33" s="65"/>
      <c r="B33" s="65"/>
      <c r="C33" s="65"/>
      <c r="D33" s="65"/>
      <c r="E33" s="65"/>
      <c r="F33" s="42"/>
      <c r="G33" s="22"/>
      <c r="H33" s="1"/>
      <c r="I33" s="1"/>
      <c r="J33" s="22"/>
      <c r="K33" s="1"/>
      <c r="L33" s="1"/>
      <c r="M33" s="1"/>
      <c r="N33" s="1"/>
      <c r="S33" s="22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25" customHeight="1" x14ac:dyDescent="0.25">
      <c r="A34" s="43"/>
      <c r="B34" s="43"/>
      <c r="C34" s="43"/>
      <c r="D34" s="43"/>
      <c r="E34" s="43"/>
      <c r="F34" s="22"/>
      <c r="G34" s="22"/>
      <c r="H34" s="22"/>
      <c r="I34" s="22"/>
      <c r="J34" s="22"/>
      <c r="K34" s="22"/>
      <c r="L34" s="22"/>
      <c r="M34" s="22"/>
      <c r="N34" s="2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25" customHeight="1" x14ac:dyDescent="0.25">
      <c r="A35" s="44"/>
      <c r="B35" s="44"/>
      <c r="G35" s="2"/>
      <c r="I35" s="3"/>
      <c r="K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25" customHeight="1" x14ac:dyDescent="0.25">
      <c r="A36" s="44"/>
      <c r="B36" s="44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25" customHeight="1" x14ac:dyDescent="0.25">
      <c r="A37" s="44"/>
      <c r="B37" s="44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25" customHeight="1" x14ac:dyDescent="0.25">
      <c r="A38" s="44"/>
      <c r="B38" s="44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25" customHeight="1" x14ac:dyDescent="0.25">
      <c r="A39" s="44"/>
      <c r="B39" s="44"/>
      <c r="G39" s="2"/>
      <c r="I39" s="3"/>
      <c r="K39" s="2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25" customHeight="1" x14ac:dyDescent="0.25">
      <c r="A40" s="44"/>
      <c r="B40" s="44"/>
      <c r="G40" s="2"/>
      <c r="I40" s="3"/>
      <c r="K40" s="2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25" customHeight="1" x14ac:dyDescent="0.25">
      <c r="A41" s="44"/>
      <c r="B41" s="44"/>
      <c r="G41" s="2"/>
      <c r="I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25" customHeight="1" x14ac:dyDescent="0.25">
      <c r="A42" s="44"/>
      <c r="B42" s="44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25" customHeight="1" x14ac:dyDescent="0.25">
      <c r="A43" s="44"/>
      <c r="B43" s="44"/>
      <c r="G43" s="2"/>
      <c r="I43" s="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25" customHeight="1" x14ac:dyDescent="0.25">
      <c r="A44" s="44"/>
      <c r="B44" s="44"/>
      <c r="G44" s="2"/>
      <c r="I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  <row r="45" spans="1:254" ht="14.25" customHeight="1" x14ac:dyDescent="0.25">
      <c r="A45" s="4"/>
      <c r="B45" s="44"/>
      <c r="C45" s="44"/>
      <c r="D45" s="4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</row>
    <row r="46" spans="1:254" ht="14.25" customHeight="1" x14ac:dyDescent="0.25">
      <c r="A46" s="4"/>
      <c r="B46" s="44"/>
      <c r="C46" s="44"/>
      <c r="D46" s="4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</row>
  </sheetData>
  <mergeCells count="33">
    <mergeCell ref="A32:E32"/>
    <mergeCell ref="A33:E33"/>
    <mergeCell ref="A23:B23"/>
    <mergeCell ref="F28:G28"/>
    <mergeCell ref="F29:G29"/>
    <mergeCell ref="A30:E30"/>
    <mergeCell ref="A31:E31"/>
    <mergeCell ref="A18:C18"/>
    <mergeCell ref="D18:H18"/>
    <mergeCell ref="A21:B21"/>
    <mergeCell ref="C21:E21"/>
    <mergeCell ref="A22:B22"/>
    <mergeCell ref="B9:C9"/>
    <mergeCell ref="A10:L10"/>
    <mergeCell ref="A11:O11"/>
    <mergeCell ref="A12:N12"/>
    <mergeCell ref="A17:C17"/>
    <mergeCell ref="D17:H17"/>
    <mergeCell ref="M5:M6"/>
    <mergeCell ref="N5:N6"/>
    <mergeCell ref="B7:C7"/>
    <mergeCell ref="B8:C8"/>
    <mergeCell ref="A5:A6"/>
    <mergeCell ref="B5:C6"/>
    <mergeCell ref="D5:D6"/>
    <mergeCell ref="E5:E6"/>
    <mergeCell ref="F5:F6"/>
    <mergeCell ref="J1:O1"/>
    <mergeCell ref="A2:N2"/>
    <mergeCell ref="A3:B3"/>
    <mergeCell ref="C3:N3"/>
    <mergeCell ref="A4:B4"/>
    <mergeCell ref="C4:N4"/>
  </mergeCells>
  <pageMargins left="0.7" right="0.7" top="0.75" bottom="0.75" header="0.3" footer="0.3"/>
  <pageSetup paperSize="9" scale="3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glavbuh</cp:lastModifiedBy>
  <cp:lastPrinted>2026-09-21T08:28:38Z</cp:lastPrinted>
  <dcterms:created xsi:type="dcterms:W3CDTF">2026-09-18T05:24:18Z</dcterms:created>
  <dcterms:modified xsi:type="dcterms:W3CDTF">2026-09-21T08:28:55Z</dcterms:modified>
</cp:coreProperties>
</file>