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8720" windowHeight="12549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0" i="1"/>
  <c r="N10" s="1"/>
  <c r="L10"/>
  <c r="N9"/>
  <c r="M9"/>
  <c r="L9"/>
  <c r="N8"/>
  <c r="N11" s="1"/>
  <c r="M8"/>
  <c r="L8"/>
  <c r="N7"/>
  <c r="M7"/>
  <c r="L7"/>
  <c r="J9" l="1"/>
  <c r="K9" s="1"/>
  <c r="J7"/>
  <c r="K7" s="1"/>
  <c r="J10"/>
  <c r="K10" s="1"/>
  <c r="J8"/>
  <c r="K8" s="1"/>
</calcChain>
</file>

<file path=xl/sharedStrings.xml><?xml version="1.0" encoding="utf-8"?>
<sst xmlns="http://schemas.openxmlformats.org/spreadsheetml/2006/main" count="37" uniqueCount="33">
  <si>
    <t xml:space="preserve">Приложение № 3
к документации </t>
  </si>
  <si>
    <t>ОБОСНОВАНИЕ НАЧАЛЬНОЙ (МАКСИМАЛЬНОЙ) ЦЕНЫ ДОГОВОРА</t>
  </si>
  <si>
    <t>Предмет договора</t>
  </si>
  <si>
    <t>Поставка бытовой техники и посуды для нужд АСУСО «Омский ДИ»</t>
  </si>
  <si>
    <t>Используемый метод определения НМЦД 
с обоснованием:</t>
  </si>
  <si>
    <t>№</t>
  </si>
  <si>
    <t>Наименование товара, услуги (работы)</t>
  </si>
  <si>
    <t>ОКПД2</t>
  </si>
  <si>
    <t>Единица измерения</t>
  </si>
  <si>
    <t xml:space="preserve">Кол-во </t>
  </si>
  <si>
    <t xml:space="preserve">Источник № 1 </t>
  </si>
  <si>
    <t xml:space="preserve">Источник № 2 </t>
  </si>
  <si>
    <t xml:space="preserve">Источник №3 </t>
  </si>
  <si>
    <t>Среднеквадр. отклонение</t>
  </si>
  <si>
    <t>Коэффициент вариации (%)</t>
  </si>
  <si>
    <t xml:space="preserve">Средняя арифметическая цена за единицу    </t>
  </si>
  <si>
    <t>Начальная (максимальная) цена, руб</t>
  </si>
  <si>
    <t>Цена за единицу изм. (руб.)*</t>
  </si>
  <si>
    <t xml:space="preserve">&lt;ц&gt; </t>
  </si>
  <si>
    <t>Холодильник</t>
  </si>
  <si>
    <t>27.51.11.110</t>
  </si>
  <si>
    <t>шт.</t>
  </si>
  <si>
    <t>Микроволновая печь</t>
  </si>
  <si>
    <t>27.51.27.000</t>
  </si>
  <si>
    <t>Чайник электрический</t>
  </si>
  <si>
    <t>27.51.24.110</t>
  </si>
  <si>
    <t>Комплект кухонных принадлежностей (набор посуды для приготовления пищи)</t>
  </si>
  <si>
    <t>23.41.12.110</t>
  </si>
  <si>
    <t>компл.</t>
  </si>
  <si>
    <t>Начальная (максимальная) цена договора, руб.</t>
  </si>
  <si>
    <t>Метод сопоставимых рыночных цен (анализа рынка). Расчет выполнен в соответствии с пунктами 6.2, 6.3, 6.8 и 6.12 Положения о закупке товаров, работ, услуг АСУСО Омской области «Омский дом-интернат». Для определения НМЦД использована ценовая информация, содержащаяся в 2 (двух) коммерческих предложениях. В соответствии с пунктом 6.8 Положения НМЦД принимается в размере не выше среднего значения рыночной стоимости товаров, рассчитанного с использованием не менее двух ценовых информаций.</t>
  </si>
  <si>
    <t>Цена за ед. по выбранному ценовому предложению, руб.</t>
  </si>
  <si>
    <t>Начальная (максимальная) цена договора определена методом сопоставимых рыночных цен (анализа рынка) на основании 2 (двух) коммерческих предложений в соответствии с пунктами 6.2, 6.3, 6.8 и 6.12 Положения о закупке товаров, работ, услуг АСУСО Омской области «Омский дом-интернат». Рассчитано среднее значение рыночной стоимости по двум ценовым информациям. НМЦД установлена в размере, не превышающем рассчитанное среднее значение, и составляет 145 400 (сто сорок пять тысяч четыреста) рублей 00 копеек.</t>
  </si>
</sst>
</file>

<file path=xl/styles.xml><?xml version="1.0" encoding="utf-8"?>
<styleSheet xmlns="http://schemas.openxmlformats.org/spreadsheetml/2006/main">
  <numFmts count="9">
    <numFmt numFmtId="42" formatCode="_-* #,##0\ &quot;₽&quot;_-;\-* #,##0\ &quot;₽&quot;_-;_-* &quot;-&quot;\ &quot;₽&quot;_-;_-@_-"/>
    <numFmt numFmtId="44" formatCode="_-* #,##0.00\ &quot;₽&quot;_-;\-* #,##0.00\ &quot;₽&quot;_-;_-* &quot;-&quot;??\ &quot;₽&quot;_-;_-@_-"/>
    <numFmt numFmtId="164" formatCode="_-* #,##0_-;\-* #,##0_-;_-* &quot;-&quot;_-;_-@_-"/>
    <numFmt numFmtId="165" formatCode="_-* #,##0.00_-;\-* #,##0.00_-;_-* &quot;-&quot;??_-;_-@_-"/>
    <numFmt numFmtId="166" formatCode="0.0000000"/>
    <numFmt numFmtId="167" formatCode="0.00000000"/>
    <numFmt numFmtId="168" formatCode="0.00000000000"/>
    <numFmt numFmtId="169" formatCode="0.000"/>
    <numFmt numFmtId="170" formatCode="m/d/yyyy"/>
  </numFmts>
  <fonts count="12">
    <font>
      <sz val="11"/>
      <color theme="1"/>
      <name val="Calibri"/>
    </font>
    <font>
      <sz val="10"/>
      <name val="Arial"/>
    </font>
    <font>
      <sz val="11"/>
      <name val="Calibri"/>
    </font>
    <font>
      <sz val="11"/>
      <color rgb="FF000000"/>
      <name val="Calibri"/>
    </font>
    <font>
      <sz val="11"/>
      <color theme="1"/>
      <name val="Times New Roman"/>
    </font>
    <font>
      <b/>
      <sz val="14"/>
      <color theme="1"/>
      <name val="Times New Roman"/>
    </font>
    <font>
      <sz val="11"/>
      <color rgb="FF000000"/>
      <name val="Times New Roman"/>
    </font>
    <font>
      <b/>
      <sz val="11"/>
      <color theme="1"/>
      <name val="Times New Roman"/>
    </font>
    <font>
      <sz val="10"/>
      <color rgb="FF000000"/>
      <name val="Times New Roman"/>
    </font>
    <font>
      <sz val="11"/>
      <color theme="10"/>
      <name val="Calibri"/>
    </font>
    <font>
      <sz val="11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165" fontId="1" fillId="0" borderId="0" applyBorder="0" applyAlignment="0" applyProtection="0"/>
    <xf numFmtId="164" fontId="1" fillId="0" borderId="0" applyBorder="0" applyAlignment="0" applyProtection="0"/>
    <xf numFmtId="44" fontId="1" fillId="0" borderId="0" applyBorder="0" applyAlignment="0" applyProtection="0"/>
    <xf numFmtId="42" fontId="1" fillId="0" borderId="0" applyBorder="0" applyAlignment="0" applyProtection="0"/>
    <xf numFmtId="9" fontId="1" fillId="0" borderId="0" applyBorder="0" applyAlignment="0" applyProtection="0"/>
    <xf numFmtId="0" fontId="9" fillId="0" borderId="0" applyBorder="0" applyAlignment="0" applyProtection="0"/>
    <xf numFmtId="0" fontId="2" fillId="0" borderId="0"/>
    <xf numFmtId="0" fontId="3" fillId="0" borderId="0" applyAlignment="0"/>
  </cellStyleXfs>
  <cellXfs count="70">
    <xf numFmtId="0" fontId="0" fillId="0" borderId="0" xfId="0"/>
    <xf numFmtId="0" fontId="4" fillId="0" borderId="0" xfId="7" applyFont="1"/>
    <xf numFmtId="2" fontId="4" fillId="0" borderId="0" xfId="7" applyNumberFormat="1" applyFont="1"/>
    <xf numFmtId="2" fontId="4" fillId="0" borderId="0" xfId="7" applyNumberFormat="1" applyFont="1" applyAlignment="1">
      <alignment horizontal="center" vertical="center"/>
    </xf>
    <xf numFmtId="0" fontId="4" fillId="0" borderId="0" xfId="7" applyFont="1"/>
    <xf numFmtId="0" fontId="0" fillId="0" borderId="0" xfId="7" applyFont="1"/>
    <xf numFmtId="2" fontId="4" fillId="0" borderId="1" xfId="7" applyNumberFormat="1" applyFont="1" applyBorder="1" applyAlignment="1">
      <alignment horizontal="center" vertical="center" wrapText="1"/>
    </xf>
    <xf numFmtId="49" fontId="4" fillId="0" borderId="1" xfId="7" applyNumberFormat="1" applyFont="1" applyBorder="1" applyAlignment="1">
      <alignment horizontal="center" vertical="center" wrapText="1"/>
    </xf>
    <xf numFmtId="2" fontId="6" fillId="0" borderId="1" xfId="8" applyNumberFormat="1" applyFont="1" applyBorder="1" applyAlignment="1">
      <alignment horizontal="center" vertical="center" wrapText="1"/>
    </xf>
    <xf numFmtId="0" fontId="4" fillId="0" borderId="2" xfId="7" applyFont="1" applyBorder="1" applyAlignment="1">
      <alignment horizontal="center" vertical="center" wrapText="1"/>
    </xf>
    <xf numFmtId="49" fontId="4" fillId="0" borderId="1" xfId="7" applyNumberFormat="1" applyFont="1" applyBorder="1" applyAlignment="1">
      <alignment horizontal="center" vertical="center" wrapText="1"/>
    </xf>
    <xf numFmtId="0" fontId="6" fillId="0" borderId="1" xfId="7" applyFont="1" applyBorder="1" applyAlignment="1">
      <alignment horizontal="center" vertical="center" wrapText="1"/>
    </xf>
    <xf numFmtId="1" fontId="4" fillId="0" borderId="1" xfId="7" applyNumberFormat="1" applyFont="1" applyBorder="1" applyAlignment="1">
      <alignment horizontal="center" vertical="center" wrapText="1"/>
    </xf>
    <xf numFmtId="4" fontId="6" fillId="0" borderId="1" xfId="8" applyNumberFormat="1" applyFont="1" applyBorder="1" applyAlignment="1">
      <alignment horizontal="center" vertical="center" wrapText="1"/>
    </xf>
    <xf numFmtId="4" fontId="6" fillId="0" borderId="3" xfId="8" applyNumberFormat="1" applyFont="1" applyBorder="1" applyAlignment="1">
      <alignment horizontal="center" vertical="center" wrapText="1"/>
    </xf>
    <xf numFmtId="49" fontId="6" fillId="0" borderId="5" xfId="7" applyNumberFormat="1" applyFont="1" applyBorder="1" applyAlignment="1">
      <alignment horizontal="center" vertical="center" wrapText="1"/>
    </xf>
    <xf numFmtId="1" fontId="6" fillId="0" borderId="5" xfId="7" applyNumberFormat="1" applyFont="1" applyBorder="1" applyAlignment="1">
      <alignment horizontal="center" vertical="center"/>
    </xf>
    <xf numFmtId="4" fontId="6" fillId="0" borderId="5" xfId="7" applyNumberFormat="1" applyFont="1" applyBorder="1" applyAlignment="1">
      <alignment horizontal="center" vertical="center" wrapText="1"/>
    </xf>
    <xf numFmtId="4" fontId="6" fillId="0" borderId="0" xfId="7" applyNumberFormat="1" applyFont="1" applyAlignment="1">
      <alignment horizontal="center" vertical="center" wrapText="1"/>
    </xf>
    <xf numFmtId="0" fontId="7" fillId="0" borderId="0" xfId="7" applyFont="1"/>
    <xf numFmtId="0" fontId="7" fillId="0" borderId="0" xfId="7" applyFont="1"/>
    <xf numFmtId="0" fontId="4" fillId="0" borderId="0" xfId="7" applyFont="1" applyAlignment="1">
      <alignment horizontal="left" vertical="center" wrapText="1"/>
    </xf>
    <xf numFmtId="0" fontId="4" fillId="0" borderId="0" xfId="7" applyFont="1" applyAlignment="1">
      <alignment vertical="center" wrapText="1"/>
    </xf>
    <xf numFmtId="0" fontId="4" fillId="0" borderId="0" xfId="7" applyFont="1" applyAlignment="1">
      <alignment horizontal="left" vertical="center" wrapText="1"/>
    </xf>
    <xf numFmtId="0" fontId="8" fillId="0" borderId="0" xfId="7" applyFont="1" applyAlignment="1">
      <alignment vertical="center" wrapText="1"/>
    </xf>
    <xf numFmtId="2" fontId="4" fillId="0" borderId="0" xfId="7" applyNumberFormat="1" applyFont="1" applyAlignment="1">
      <alignment horizontal="left" vertical="center" wrapText="1"/>
    </xf>
    <xf numFmtId="166" fontId="4" fillId="0" borderId="0" xfId="7" applyNumberFormat="1" applyFont="1" applyAlignment="1">
      <alignment horizontal="left" vertical="center" wrapText="1"/>
    </xf>
    <xf numFmtId="0" fontId="0" fillId="0" borderId="0" xfId="7" applyFont="1" applyBorder="1" applyAlignment="1">
      <alignment vertical="center" wrapText="1"/>
    </xf>
    <xf numFmtId="167" fontId="4" fillId="0" borderId="0" xfId="7" applyNumberFormat="1" applyFont="1" applyAlignment="1">
      <alignment horizontal="left" vertical="center" wrapText="1"/>
    </xf>
    <xf numFmtId="0" fontId="8" fillId="0" borderId="0" xfId="7" applyFont="1" applyAlignment="1">
      <alignment horizontal="center" vertical="center" wrapText="1"/>
    </xf>
    <xf numFmtId="0" fontId="10" fillId="0" borderId="0" xfId="6" applyFont="1" applyBorder="1" applyAlignment="1">
      <alignment horizontal="center"/>
    </xf>
    <xf numFmtId="168" fontId="4" fillId="0" borderId="0" xfId="7" applyNumberFormat="1" applyFont="1" applyAlignment="1">
      <alignment horizontal="left" vertical="center" wrapText="1"/>
    </xf>
    <xf numFmtId="0" fontId="11" fillId="0" borderId="0" xfId="7" applyFont="1"/>
    <xf numFmtId="169" fontId="4" fillId="0" borderId="0" xfId="7" applyNumberFormat="1" applyFont="1" applyAlignment="1">
      <alignment horizontal="left" vertical="center" wrapText="1"/>
    </xf>
    <xf numFmtId="49" fontId="11" fillId="0" borderId="0" xfId="7" applyNumberFormat="1" applyFont="1"/>
    <xf numFmtId="170" fontId="11" fillId="0" borderId="0" xfId="7" applyNumberFormat="1" applyFont="1" applyAlignment="1">
      <alignment horizontal="left"/>
    </xf>
    <xf numFmtId="0" fontId="4" fillId="0" borderId="0" xfId="7" applyFont="1" applyAlignment="1">
      <alignment horizontal="center"/>
    </xf>
    <xf numFmtId="2" fontId="4" fillId="0" borderId="0" xfId="7" applyNumberFormat="1" applyFont="1"/>
    <xf numFmtId="2" fontId="4" fillId="0" borderId="0" xfId="7" applyNumberFormat="1" applyFont="1" applyAlignment="1">
      <alignment horizontal="center" vertical="center"/>
    </xf>
    <xf numFmtId="0" fontId="6" fillId="0" borderId="0" xfId="7" applyFont="1" applyAlignment="1">
      <alignment vertical="center"/>
    </xf>
    <xf numFmtId="0" fontId="4" fillId="0" borderId="0" xfId="7" applyFont="1" applyAlignment="1">
      <alignment horizontal="center" vertical="top"/>
    </xf>
    <xf numFmtId="4" fontId="4" fillId="0" borderId="0" xfId="7" applyNumberFormat="1" applyFont="1"/>
    <xf numFmtId="0" fontId="4" fillId="0" borderId="0" xfId="7" applyFont="1" applyAlignment="1">
      <alignment horizontal="center" vertical="center" wrapText="1"/>
    </xf>
    <xf numFmtId="0" fontId="4" fillId="0" borderId="0" xfId="7" applyFont="1" applyAlignment="1">
      <alignment vertical="center" wrapText="1"/>
    </xf>
    <xf numFmtId="0" fontId="4" fillId="0" borderId="0" xfId="7" applyFont="1" applyAlignment="1">
      <alignment vertical="center"/>
    </xf>
    <xf numFmtId="2" fontId="4" fillId="0" borderId="1" xfId="7" applyNumberFormat="1" applyFont="1" applyBorder="1" applyAlignment="1">
      <alignment horizontal="center" vertical="center"/>
    </xf>
    <xf numFmtId="2" fontId="4" fillId="0" borderId="2" xfId="7" applyNumberFormat="1" applyFont="1" applyBorder="1" applyAlignment="1">
      <alignment horizontal="center" vertical="center" wrapText="1"/>
    </xf>
    <xf numFmtId="4" fontId="4" fillId="0" borderId="2" xfId="7" applyNumberFormat="1" applyFont="1" applyBorder="1" applyAlignment="1">
      <alignment horizontal="center" vertical="center" wrapText="1"/>
    </xf>
    <xf numFmtId="4" fontId="7" fillId="0" borderId="6" xfId="7" applyNumberFormat="1" applyFont="1" applyBorder="1" applyAlignment="1">
      <alignment horizontal="center" vertical="top" wrapText="1"/>
    </xf>
    <xf numFmtId="4" fontId="7" fillId="0" borderId="6" xfId="7" applyNumberFormat="1" applyFont="1" applyBorder="1" applyAlignment="1">
      <alignment horizontal="right" vertical="top" wrapText="1"/>
    </xf>
    <xf numFmtId="0" fontId="6" fillId="0" borderId="0" xfId="7" applyFont="1" applyAlignment="1">
      <alignment horizontal="center" vertical="center" wrapText="1"/>
    </xf>
    <xf numFmtId="0" fontId="11" fillId="0" borderId="0" xfId="7" applyFont="1" applyAlignment="1">
      <alignment horizontal="left"/>
    </xf>
    <xf numFmtId="0" fontId="4" fillId="0" borderId="0" xfId="7" applyFont="1" applyAlignment="1">
      <alignment horizontal="center" vertical="center"/>
    </xf>
    <xf numFmtId="0" fontId="4" fillId="0" borderId="0" xfId="7" applyFont="1" applyAlignment="1">
      <alignment horizontal="center" vertical="top"/>
    </xf>
    <xf numFmtId="0" fontId="4" fillId="0" borderId="0" xfId="7" applyFont="1" applyAlignment="1">
      <alignment wrapText="1"/>
    </xf>
    <xf numFmtId="0" fontId="6" fillId="0" borderId="0" xfId="7" applyFont="1" applyAlignment="1">
      <alignment horizontal="center" vertical="top" wrapText="1"/>
    </xf>
    <xf numFmtId="0" fontId="8" fillId="0" borderId="0" xfId="7" applyFont="1" applyAlignment="1">
      <alignment horizontal="center" vertical="center" wrapText="1"/>
    </xf>
    <xf numFmtId="0" fontId="0" fillId="0" borderId="0" xfId="7" applyFont="1" applyBorder="1" applyAlignment="1">
      <alignment horizontal="center" vertical="center" wrapText="1"/>
    </xf>
    <xf numFmtId="0" fontId="6" fillId="0" borderId="4" xfId="7" applyFont="1" applyBorder="1" applyAlignment="1">
      <alignment horizontal="center" vertical="center" wrapText="1"/>
    </xf>
    <xf numFmtId="0" fontId="7" fillId="0" borderId="1" xfId="7" applyFont="1" applyBorder="1" applyAlignment="1">
      <alignment horizontal="right" vertical="top" wrapText="1"/>
    </xf>
    <xf numFmtId="4" fontId="7" fillId="0" borderId="1" xfId="7" applyNumberFormat="1" applyFont="1" applyBorder="1" applyAlignment="1">
      <alignment horizontal="right" vertical="top" wrapText="1"/>
    </xf>
    <xf numFmtId="0" fontId="4" fillId="0" borderId="0" xfId="7" applyFont="1" applyAlignment="1">
      <alignment horizontal="left" vertical="top" wrapText="1"/>
    </xf>
    <xf numFmtId="0" fontId="4" fillId="0" borderId="0" xfId="7" applyFont="1" applyAlignment="1">
      <alignment horizontal="left" vertical="center" wrapText="1"/>
    </xf>
    <xf numFmtId="2" fontId="6" fillId="0" borderId="1" xfId="8" applyNumberFormat="1" applyFont="1" applyBorder="1" applyAlignment="1">
      <alignment horizontal="center" vertical="center" wrapText="1"/>
    </xf>
    <xf numFmtId="2" fontId="4" fillId="0" borderId="1" xfId="7" applyNumberFormat="1" applyFont="1" applyBorder="1" applyAlignment="1">
      <alignment horizontal="center" vertical="center" wrapText="1"/>
    </xf>
    <xf numFmtId="0" fontId="4" fillId="0" borderId="1" xfId="7" applyFont="1" applyBorder="1" applyAlignment="1">
      <alignment horizontal="center" vertical="center" wrapText="1"/>
    </xf>
    <xf numFmtId="0" fontId="4" fillId="0" borderId="0" xfId="7" applyFont="1" applyAlignment="1">
      <alignment horizontal="right" wrapText="1"/>
    </xf>
    <xf numFmtId="0" fontId="5" fillId="0" borderId="0" xfId="7" applyFont="1" applyAlignment="1">
      <alignment horizontal="center" vertical="center" wrapText="1"/>
    </xf>
    <xf numFmtId="0" fontId="4" fillId="0" borderId="1" xfId="7" applyFont="1" applyBorder="1" applyAlignment="1">
      <alignment vertical="center" wrapText="1"/>
    </xf>
    <xf numFmtId="0" fontId="4" fillId="0" borderId="1" xfId="7" applyFont="1" applyBorder="1" applyAlignment="1">
      <alignment horizontal="justify" vertical="center" wrapText="1"/>
    </xf>
  </cellXfs>
  <cellStyles count="9">
    <cellStyle name="*unknown*" xfId="6"/>
    <cellStyle name="Comma" xfId="1"/>
    <cellStyle name="Comma [0]" xfId="2"/>
    <cellStyle name="Currency" xfId="3"/>
    <cellStyle name="Currency [0]" xfId="4"/>
    <cellStyle name="Normal" xfId="7"/>
    <cellStyle name="Percent" xfId="5"/>
    <cellStyle name="Обычный" xfId="0" builtinId="0"/>
    <cellStyle name="Обычный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175320</xdr:colOff>
      <xdr:row>5</xdr:row>
      <xdr:rowOff>205920</xdr:rowOff>
    </xdr:from>
    <xdr:to>
      <xdr:col>10</xdr:col>
      <xdr:colOff>929520</xdr:colOff>
      <xdr:row>5</xdr:row>
      <xdr:rowOff>601920</xdr:rowOff>
    </xdr:to>
    <xdr:pic>
      <xdr:nvPicPr>
        <xdr:cNvPr id="2" name="/xl/media/image.wm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152280</xdr:colOff>
      <xdr:row>5</xdr:row>
      <xdr:rowOff>182880</xdr:rowOff>
    </xdr:from>
    <xdr:to>
      <xdr:col>9</xdr:col>
      <xdr:colOff>1020600</xdr:colOff>
      <xdr:row>5</xdr:row>
      <xdr:rowOff>632160</xdr:rowOff>
    </xdr:to>
    <xdr:pic>
      <xdr:nvPicPr>
        <xdr:cNvPr id="3" name="/xl/media/image2.wm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47"/>
  <sheetViews>
    <sheetView tabSelected="1" topLeftCell="A4" workbookViewId="0">
      <selection activeCell="F7" sqref="F7:F10"/>
    </sheetView>
  </sheetViews>
  <sheetFormatPr defaultColWidth="9.15234375" defaultRowHeight="14.15"/>
  <cols>
    <col min="1" max="1" width="5.3046875" style="1" customWidth="1"/>
    <col min="2" max="2" width="20.84375" style="1" customWidth="1"/>
    <col min="3" max="3" width="13.15234375" style="1" customWidth="1"/>
    <col min="4" max="4" width="18.84375" style="1" customWidth="1"/>
    <col min="5" max="5" width="10.15234375" style="1" customWidth="1"/>
    <col min="6" max="6" width="9.3046875" style="1" customWidth="1"/>
    <col min="7" max="7" width="17.3828125" style="1" customWidth="1"/>
    <col min="8" max="9" width="17.3828125" style="2" customWidth="1"/>
    <col min="10" max="10" width="18.3046875" style="3" customWidth="1"/>
    <col min="11" max="11" width="15.3046875" style="3" customWidth="1"/>
    <col min="12" max="12" width="19.3828125" style="2" customWidth="1"/>
    <col min="13" max="13" width="13" style="2" customWidth="1"/>
    <col min="14" max="14" width="23.3046875" style="2" customWidth="1"/>
    <col min="15" max="254" width="9.15234375" style="1"/>
    <col min="255" max="16384" width="9.15234375" style="4"/>
  </cols>
  <sheetData>
    <row r="1" spans="1:27" s="5" customFormat="1" ht="29.25" customHeight="1">
      <c r="J1" s="66" t="s">
        <v>0</v>
      </c>
      <c r="K1" s="66"/>
      <c r="L1" s="66"/>
      <c r="M1" s="66"/>
      <c r="N1" s="66"/>
      <c r="O1" s="66"/>
    </row>
    <row r="2" spans="1:27" s="4" customFormat="1" ht="25.5" customHeight="1">
      <c r="A2" s="67" t="s">
        <v>1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1"/>
    </row>
    <row r="3" spans="1:27" s="4" customFormat="1" ht="30" customHeight="1">
      <c r="A3" s="65" t="s">
        <v>2</v>
      </c>
      <c r="B3" s="65"/>
      <c r="C3" s="68" t="s">
        <v>3</v>
      </c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1"/>
    </row>
    <row r="4" spans="1:27" s="4" customFormat="1" ht="51.75" customHeight="1">
      <c r="A4" s="65" t="s">
        <v>4</v>
      </c>
      <c r="B4" s="65"/>
      <c r="C4" s="69" t="s">
        <v>30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1"/>
    </row>
    <row r="5" spans="1:27" s="4" customFormat="1" ht="93.75" customHeight="1">
      <c r="A5" s="65" t="s">
        <v>5</v>
      </c>
      <c r="B5" s="65" t="s">
        <v>6</v>
      </c>
      <c r="C5" s="65"/>
      <c r="D5" s="65" t="s">
        <v>7</v>
      </c>
      <c r="E5" s="65" t="s">
        <v>8</v>
      </c>
      <c r="F5" s="64" t="s">
        <v>9</v>
      </c>
      <c r="G5" s="6" t="s">
        <v>10</v>
      </c>
      <c r="H5" s="6" t="s">
        <v>11</v>
      </c>
      <c r="I5" s="6" t="s">
        <v>12</v>
      </c>
      <c r="J5" s="7" t="s">
        <v>13</v>
      </c>
      <c r="K5" s="7" t="s">
        <v>14</v>
      </c>
      <c r="L5" s="7" t="s">
        <v>15</v>
      </c>
      <c r="M5" s="63" t="s">
        <v>31</v>
      </c>
      <c r="N5" s="64" t="s">
        <v>16</v>
      </c>
      <c r="O5" s="1"/>
    </row>
    <row r="6" spans="1:27" s="4" customFormat="1" ht="74.25" customHeight="1">
      <c r="A6" s="65"/>
      <c r="B6" s="65"/>
      <c r="C6" s="65"/>
      <c r="D6" s="65"/>
      <c r="E6" s="65"/>
      <c r="F6" s="64"/>
      <c r="G6" s="8" t="s">
        <v>17</v>
      </c>
      <c r="H6" s="8" t="s">
        <v>17</v>
      </c>
      <c r="I6" s="8" t="s">
        <v>17</v>
      </c>
      <c r="J6" s="7"/>
      <c r="K6" s="7"/>
      <c r="L6" s="7" t="s">
        <v>18</v>
      </c>
      <c r="M6" s="63"/>
      <c r="N6" s="64"/>
      <c r="O6" s="1"/>
    </row>
    <row r="7" spans="1:27" s="4" customFormat="1" ht="44.25" customHeight="1">
      <c r="A7" s="9">
        <v>1</v>
      </c>
      <c r="B7" s="65" t="s">
        <v>19</v>
      </c>
      <c r="C7" s="65"/>
      <c r="D7" s="10" t="s">
        <v>20</v>
      </c>
      <c r="E7" s="11" t="s">
        <v>21</v>
      </c>
      <c r="F7" s="12">
        <v>2</v>
      </c>
      <c r="G7" s="13">
        <v>40000</v>
      </c>
      <c r="H7" s="13">
        <v>39500</v>
      </c>
      <c r="I7" s="14"/>
      <c r="J7" s="45">
        <f>SQRT((POWER(G7-L7,2)+POWER(H7-L7,2))/(COUNT(G7:H7)-1))</f>
        <v>353.55339059327378</v>
      </c>
      <c r="K7" s="46">
        <f>IF(L7=0,0,J7/L7*100)</f>
        <v>0.8894424920585503</v>
      </c>
      <c r="L7" s="47">
        <f>AVERAGE(G7:H7)</f>
        <v>39750</v>
      </c>
      <c r="M7" s="47">
        <f>G7</f>
        <v>40000</v>
      </c>
      <c r="N7" s="47">
        <f>F7*M7</f>
        <v>80000</v>
      </c>
      <c r="O7" s="1"/>
    </row>
    <row r="8" spans="1:27" s="4" customFormat="1" ht="39" customHeight="1">
      <c r="A8" s="9">
        <v>2</v>
      </c>
      <c r="B8" s="65" t="s">
        <v>22</v>
      </c>
      <c r="C8" s="65"/>
      <c r="D8" s="10" t="s">
        <v>23</v>
      </c>
      <c r="E8" s="11" t="s">
        <v>21</v>
      </c>
      <c r="F8" s="12">
        <v>2</v>
      </c>
      <c r="G8" s="13">
        <v>5500</v>
      </c>
      <c r="H8" s="13">
        <v>5500</v>
      </c>
      <c r="I8" s="14"/>
      <c r="J8" s="45">
        <f>SQRT((POWER(G8-L8,2)+POWER(H8-L8,2))/(COUNT(G8:H8)-1))</f>
        <v>0</v>
      </c>
      <c r="K8" s="46">
        <f>IF(L8=0,0,J8/L8*100)</f>
        <v>0</v>
      </c>
      <c r="L8" s="47">
        <f>AVERAGE(G8:H8)</f>
        <v>5500</v>
      </c>
      <c r="M8" s="47">
        <f>G8</f>
        <v>5500</v>
      </c>
      <c r="N8" s="47">
        <f>F8*M8</f>
        <v>11000</v>
      </c>
      <c r="O8" s="1"/>
    </row>
    <row r="9" spans="1:27" s="4" customFormat="1" ht="35.25" customHeight="1">
      <c r="A9" s="9">
        <v>3</v>
      </c>
      <c r="B9" s="65" t="s">
        <v>24</v>
      </c>
      <c r="C9" s="65"/>
      <c r="D9" s="10" t="s">
        <v>25</v>
      </c>
      <c r="E9" s="11" t="s">
        <v>21</v>
      </c>
      <c r="F9" s="12">
        <v>2</v>
      </c>
      <c r="G9" s="13">
        <v>4700</v>
      </c>
      <c r="H9" s="13">
        <v>4700</v>
      </c>
      <c r="I9" s="14"/>
      <c r="J9" s="45">
        <f>SQRT((POWER(G9-L9,2)+POWER(H9-L9,2))/(COUNT(G9:H9)-1))</f>
        <v>0</v>
      </c>
      <c r="K9" s="46">
        <f>IF(L9=0,0,J9/L9*100)</f>
        <v>0</v>
      </c>
      <c r="L9" s="47">
        <f>AVERAGE(G9:H9)</f>
        <v>4700</v>
      </c>
      <c r="M9" s="47">
        <f>G9</f>
        <v>4700</v>
      </c>
      <c r="N9" s="47">
        <f>F9*M9</f>
        <v>9400</v>
      </c>
      <c r="O9" s="1"/>
    </row>
    <row r="10" spans="1:27" s="4" customFormat="1" ht="30.75" customHeight="1">
      <c r="A10" s="9">
        <v>4</v>
      </c>
      <c r="B10" s="58" t="s">
        <v>26</v>
      </c>
      <c r="C10" s="58"/>
      <c r="D10" s="15" t="s">
        <v>27</v>
      </c>
      <c r="E10" s="11" t="s">
        <v>28</v>
      </c>
      <c r="F10" s="16">
        <v>2</v>
      </c>
      <c r="G10" s="17">
        <v>22500</v>
      </c>
      <c r="H10" s="17">
        <v>23672</v>
      </c>
      <c r="I10" s="18"/>
      <c r="J10" s="45">
        <f>SQRT((POWER(G10-L10,2)+POWER(H10-L10,2))/(COUNT(G10:H10)-1))</f>
        <v>828.72914755063368</v>
      </c>
      <c r="K10" s="46">
        <f>IF(L10=0,0,J10/L10*100)</f>
        <v>3.5897476719684387</v>
      </c>
      <c r="L10" s="47">
        <f>AVERAGE(G10:H10)</f>
        <v>23086</v>
      </c>
      <c r="M10" s="47">
        <f>G10</f>
        <v>22500</v>
      </c>
      <c r="N10" s="47">
        <f>F10*M10</f>
        <v>45000</v>
      </c>
      <c r="O10" s="1"/>
    </row>
    <row r="11" spans="1:27" s="20" customFormat="1" ht="15" customHeight="1">
      <c r="A11" s="59" t="s">
        <v>29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60"/>
      <c r="M11" s="49"/>
      <c r="N11" s="48">
        <f>SUM(N7:N10)</f>
        <v>145400</v>
      </c>
      <c r="O11" s="19"/>
    </row>
    <row r="12" spans="1:27" s="4" customFormat="1" ht="57.75" customHeight="1">
      <c r="A12" s="61" t="s">
        <v>32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</row>
    <row r="13" spans="1:27" s="4" customFormat="1" ht="15" customHeight="1">
      <c r="A13" s="62"/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</row>
    <row r="14" spans="1:27" s="4" customFormat="1" ht="15" customHeight="1">
      <c r="A14" s="23"/>
      <c r="B14" s="23"/>
      <c r="C14" s="23"/>
      <c r="D14" s="21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</row>
    <row r="15" spans="1:27" s="4" customFormat="1" ht="15" customHeight="1">
      <c r="A15" s="24"/>
      <c r="B15" s="24"/>
      <c r="C15" s="24"/>
      <c r="D15" s="24"/>
      <c r="E15" s="24"/>
      <c r="F15" s="24"/>
      <c r="G15" s="24"/>
      <c r="H15" s="24"/>
      <c r="I15" s="23"/>
      <c r="J15" s="23"/>
      <c r="K15" s="23"/>
      <c r="L15" s="23"/>
      <c r="M15" s="23"/>
      <c r="N15" s="23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</row>
    <row r="16" spans="1:27" s="4" customFormat="1" ht="15" customHeight="1">
      <c r="A16" s="24"/>
      <c r="B16" s="24"/>
      <c r="C16" s="24"/>
      <c r="D16" s="24"/>
      <c r="E16" s="24"/>
      <c r="F16" s="24"/>
      <c r="G16" s="24"/>
      <c r="H16" s="24"/>
      <c r="I16" s="23"/>
      <c r="J16" s="25"/>
      <c r="K16" s="23"/>
      <c r="L16" s="26"/>
      <c r="M16" s="23"/>
      <c r="N16" s="25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</row>
    <row r="17" spans="1:27" s="4" customFormat="1" ht="15" customHeight="1">
      <c r="A17" s="24"/>
      <c r="B17" s="24"/>
      <c r="C17" s="24"/>
      <c r="D17" s="27"/>
      <c r="E17" s="27"/>
      <c r="F17" s="27"/>
      <c r="G17" s="27"/>
      <c r="H17" s="27"/>
      <c r="I17" s="23"/>
      <c r="J17" s="23"/>
      <c r="K17" s="23"/>
      <c r="L17" s="28"/>
      <c r="M17" s="23"/>
      <c r="N17" s="23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</row>
    <row r="18" spans="1:27" s="4" customFormat="1" ht="15" customHeight="1">
      <c r="A18" s="56"/>
      <c r="B18" s="56"/>
      <c r="C18" s="56"/>
      <c r="D18" s="57"/>
      <c r="E18" s="57"/>
      <c r="F18" s="57"/>
      <c r="G18" s="57"/>
      <c r="H18" s="57"/>
      <c r="I18" s="23"/>
      <c r="J18" s="23"/>
      <c r="K18" s="23"/>
      <c r="L18" s="23"/>
      <c r="M18" s="23"/>
      <c r="N18" s="23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</row>
    <row r="19" spans="1:27" s="4" customFormat="1" ht="15" customHeight="1">
      <c r="A19" s="56"/>
      <c r="B19" s="56"/>
      <c r="C19" s="56"/>
      <c r="D19" s="57"/>
      <c r="E19" s="57"/>
      <c r="F19" s="57"/>
      <c r="G19" s="57"/>
      <c r="H19" s="57"/>
      <c r="I19" s="23"/>
      <c r="J19" s="23"/>
      <c r="K19" s="23"/>
      <c r="L19" s="23"/>
      <c r="M19" s="23"/>
      <c r="N19" s="23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</row>
    <row r="20" spans="1:27" s="4" customFormat="1" ht="15" customHeight="1">
      <c r="A20" s="29"/>
      <c r="B20" s="29"/>
      <c r="C20" s="29"/>
      <c r="D20" s="30"/>
      <c r="E20" s="30"/>
      <c r="F20" s="30"/>
      <c r="G20" s="30"/>
      <c r="H20" s="30"/>
      <c r="I20" s="23"/>
      <c r="J20" s="23"/>
      <c r="K20" s="23"/>
      <c r="L20" s="31"/>
      <c r="M20" s="23"/>
      <c r="N20" s="23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s="4" customFormat="1" ht="15" customHeight="1">
      <c r="A21" s="23"/>
      <c r="B21" s="23"/>
      <c r="C21" s="23"/>
      <c r="D21" s="21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</row>
    <row r="22" spans="1:27" s="4" customFormat="1" ht="15" customHeight="1">
      <c r="A22" s="51"/>
      <c r="B22" s="51"/>
      <c r="C22" s="51"/>
      <c r="D22" s="51"/>
      <c r="E22" s="51"/>
      <c r="F22" s="32"/>
      <c r="G22" s="32"/>
      <c r="H22" s="32"/>
      <c r="I22" s="32"/>
      <c r="J22" s="32"/>
      <c r="K22" s="32"/>
      <c r="L22" s="33"/>
      <c r="M22" s="23"/>
      <c r="N22" s="23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</row>
    <row r="23" spans="1:27" s="4" customFormat="1" ht="15" customHeight="1">
      <c r="A23" s="51"/>
      <c r="B23" s="51"/>
      <c r="C23" s="34"/>
      <c r="D23" s="32"/>
      <c r="E23" s="32"/>
      <c r="F23" s="32"/>
      <c r="G23" s="32"/>
      <c r="H23" s="32"/>
      <c r="I23" s="32"/>
      <c r="J23" s="32"/>
      <c r="K23" s="32"/>
      <c r="L23" s="23"/>
      <c r="M23" s="23"/>
      <c r="N23" s="23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</row>
    <row r="24" spans="1:27" s="4" customFormat="1" ht="15" customHeight="1">
      <c r="A24" s="51"/>
      <c r="B24" s="51"/>
      <c r="C24" s="35"/>
      <c r="D24" s="32"/>
      <c r="E24" s="32"/>
      <c r="F24" s="32"/>
      <c r="G24" s="32"/>
      <c r="H24" s="32"/>
      <c r="I24" s="32"/>
      <c r="J24" s="32"/>
      <c r="K24" s="32"/>
      <c r="L24" s="23"/>
      <c r="M24" s="23"/>
      <c r="N24" s="23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</row>
    <row r="25" spans="1:27" s="4" customFormat="1" ht="15" customHeight="1">
      <c r="A25" s="23"/>
      <c r="B25" s="23"/>
      <c r="C25" s="23"/>
      <c r="D25" s="21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</row>
    <row r="26" spans="1:27" s="4" customFormat="1" ht="15" customHeight="1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</row>
    <row r="27" spans="1:27" s="4" customFormat="1" ht="15" customHeight="1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</row>
    <row r="28" spans="1:27" s="4" customFormat="1" ht="15" customHeight="1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</row>
    <row r="29" spans="1:27" s="4" customFormat="1" ht="21" customHeight="1">
      <c r="C29" s="36"/>
      <c r="D29" s="36"/>
      <c r="F29" s="52"/>
      <c r="G29" s="52"/>
      <c r="H29" s="37"/>
      <c r="I29" s="38"/>
      <c r="J29" s="38"/>
      <c r="K29" s="37"/>
      <c r="L29" s="38"/>
      <c r="M29" s="38"/>
      <c r="N29" s="38"/>
      <c r="O29" s="2"/>
      <c r="P29" s="3"/>
      <c r="Q29" s="3"/>
      <c r="R29" s="3"/>
      <c r="S29" s="2"/>
      <c r="T29" s="2"/>
      <c r="U29" s="3"/>
      <c r="V29" s="3"/>
      <c r="W29" s="3"/>
      <c r="X29" s="3"/>
      <c r="Y29" s="2"/>
      <c r="Z29" s="2"/>
      <c r="AA29" s="2"/>
    </row>
    <row r="30" spans="1:27" s="4" customFormat="1" ht="17.25" customHeight="1">
      <c r="A30" s="39"/>
      <c r="B30" s="39"/>
      <c r="C30" s="40"/>
      <c r="D30" s="40"/>
      <c r="F30" s="53"/>
      <c r="G30" s="53"/>
      <c r="I30" s="4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s="4" customFormat="1" ht="31.5" customHeight="1">
      <c r="A31" s="54"/>
      <c r="B31" s="54"/>
      <c r="C31" s="54"/>
      <c r="D31" s="54"/>
      <c r="E31" s="54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s="4" customFormat="1" ht="24" customHeight="1">
      <c r="A32" s="55"/>
      <c r="B32" s="55"/>
      <c r="C32" s="55"/>
      <c r="D32" s="55"/>
      <c r="E32" s="55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s="4" customFormat="1" ht="30.75" customHeight="1">
      <c r="A33" s="50"/>
      <c r="B33" s="50"/>
      <c r="C33" s="50"/>
      <c r="D33" s="50"/>
      <c r="E33" s="50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s="4" customFormat="1" ht="21" customHeight="1">
      <c r="A34" s="50"/>
      <c r="B34" s="50"/>
      <c r="C34" s="50"/>
      <c r="D34" s="50"/>
      <c r="E34" s="50"/>
      <c r="F34" s="42"/>
      <c r="G34" s="22"/>
      <c r="H34" s="1"/>
      <c r="I34" s="1"/>
      <c r="J34" s="22"/>
      <c r="K34" s="1"/>
      <c r="L34" s="1"/>
      <c r="M34" s="1"/>
      <c r="N34" s="1"/>
      <c r="O34" s="1"/>
      <c r="P34" s="1"/>
      <c r="Q34" s="1"/>
      <c r="R34" s="1"/>
      <c r="S34" s="22"/>
      <c r="T34" s="1"/>
      <c r="U34" s="1"/>
      <c r="V34" s="1"/>
      <c r="W34" s="1"/>
      <c r="X34" s="1"/>
      <c r="Y34" s="1"/>
      <c r="Z34" s="1"/>
      <c r="AA34" s="1"/>
    </row>
    <row r="35" spans="1:27" s="4" customFormat="1" ht="14.25" customHeight="1">
      <c r="A35" s="43"/>
      <c r="B35" s="43"/>
      <c r="C35" s="43"/>
      <c r="D35" s="43"/>
      <c r="E35" s="43"/>
      <c r="F35" s="22"/>
      <c r="G35" s="22"/>
      <c r="H35" s="22"/>
      <c r="I35" s="22"/>
      <c r="J35" s="22"/>
      <c r="K35" s="22"/>
      <c r="L35" s="22"/>
      <c r="M35" s="22"/>
      <c r="N35" s="22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s="4" customFormat="1" ht="14.25" customHeight="1">
      <c r="A36" s="44"/>
      <c r="B36" s="44"/>
      <c r="C36" s="1"/>
      <c r="D36" s="1"/>
      <c r="E36" s="1"/>
      <c r="F36" s="1"/>
      <c r="G36" s="2"/>
      <c r="H36" s="2"/>
      <c r="I36" s="3"/>
      <c r="J36" s="3"/>
      <c r="K36" s="2"/>
      <c r="L36" s="2"/>
      <c r="M36" s="2"/>
      <c r="N36" s="2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s="4" customFormat="1" ht="14.25" customHeight="1">
      <c r="A37" s="44"/>
      <c r="B37" s="44"/>
      <c r="C37" s="1"/>
      <c r="D37" s="1"/>
      <c r="E37" s="1"/>
      <c r="F37" s="1"/>
      <c r="G37" s="2"/>
      <c r="H37" s="2"/>
      <c r="I37" s="3"/>
      <c r="J37" s="3"/>
      <c r="K37" s="2"/>
      <c r="L37" s="2"/>
      <c r="M37" s="2"/>
      <c r="N37" s="2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s="4" customFormat="1" ht="14.25" customHeight="1">
      <c r="A38" s="44"/>
      <c r="B38" s="44"/>
      <c r="C38" s="1"/>
      <c r="D38" s="1"/>
      <c r="E38" s="1"/>
      <c r="F38" s="1"/>
      <c r="G38" s="2"/>
      <c r="H38" s="2"/>
      <c r="I38" s="3"/>
      <c r="J38" s="3"/>
      <c r="K38" s="2"/>
      <c r="L38" s="2"/>
      <c r="M38" s="2"/>
      <c r="N38" s="2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s="4" customFormat="1" ht="14.25" customHeight="1">
      <c r="A39" s="44"/>
      <c r="B39" s="44"/>
      <c r="C39" s="1"/>
      <c r="D39" s="1"/>
      <c r="E39" s="1"/>
      <c r="F39" s="1"/>
      <c r="G39" s="2"/>
      <c r="H39" s="2"/>
      <c r="I39" s="3"/>
      <c r="J39" s="3"/>
      <c r="K39" s="2"/>
      <c r="L39" s="2"/>
      <c r="M39" s="2"/>
      <c r="N39" s="2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s="4" customFormat="1" ht="14.25" customHeight="1">
      <c r="A40" s="44"/>
      <c r="B40" s="44"/>
      <c r="C40" s="1"/>
      <c r="D40" s="1"/>
      <c r="E40" s="1"/>
      <c r="F40" s="1"/>
      <c r="G40" s="2"/>
      <c r="H40" s="2"/>
      <c r="I40" s="3"/>
      <c r="J40" s="3"/>
      <c r="K40" s="2"/>
      <c r="L40" s="2"/>
      <c r="M40" s="2"/>
      <c r="N40" s="2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s="4" customFormat="1" ht="14.25" customHeight="1">
      <c r="A41" s="44"/>
      <c r="B41" s="44"/>
      <c r="C41" s="1"/>
      <c r="D41" s="1"/>
      <c r="E41" s="1"/>
      <c r="F41" s="1"/>
      <c r="G41" s="2"/>
      <c r="H41" s="2"/>
      <c r="I41" s="3"/>
      <c r="J41" s="3"/>
      <c r="K41" s="2"/>
      <c r="L41" s="2"/>
      <c r="M41" s="2"/>
      <c r="N41" s="2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s="4" customFormat="1" ht="14.25" customHeight="1">
      <c r="A42" s="44"/>
      <c r="B42" s="44"/>
      <c r="C42" s="1"/>
      <c r="D42" s="1"/>
      <c r="E42" s="1"/>
      <c r="F42" s="1"/>
      <c r="G42" s="2"/>
      <c r="H42" s="2"/>
      <c r="I42" s="3"/>
      <c r="J42" s="3"/>
      <c r="K42" s="3"/>
    </row>
    <row r="43" spans="1:27" s="4" customFormat="1" ht="14.25" customHeight="1">
      <c r="A43" s="44"/>
      <c r="B43" s="44"/>
      <c r="C43" s="1"/>
      <c r="D43" s="1"/>
      <c r="E43" s="1"/>
      <c r="F43" s="1"/>
      <c r="G43" s="2"/>
      <c r="H43" s="2"/>
      <c r="I43" s="3"/>
      <c r="J43" s="3"/>
      <c r="K43" s="3"/>
    </row>
    <row r="44" spans="1:27" s="4" customFormat="1" ht="14.25" customHeight="1">
      <c r="A44" s="44"/>
      <c r="B44" s="44"/>
      <c r="C44" s="1"/>
      <c r="D44" s="1"/>
      <c r="E44" s="1"/>
      <c r="F44" s="1"/>
      <c r="G44" s="2"/>
      <c r="H44" s="2"/>
      <c r="I44" s="3"/>
      <c r="J44" s="3"/>
      <c r="K44" s="3"/>
    </row>
    <row r="45" spans="1:27" s="4" customFormat="1" ht="14.25" customHeight="1">
      <c r="A45" s="44"/>
      <c r="B45" s="44"/>
      <c r="C45" s="1"/>
      <c r="D45" s="1"/>
      <c r="E45" s="1"/>
      <c r="F45" s="1"/>
      <c r="G45" s="2"/>
      <c r="H45" s="2"/>
      <c r="I45" s="3"/>
      <c r="J45" s="3"/>
      <c r="K45" s="3"/>
    </row>
    <row r="46" spans="1:27" s="4" customFormat="1" ht="14.25" customHeight="1">
      <c r="B46" s="44"/>
      <c r="C46" s="44"/>
      <c r="D46" s="44"/>
      <c r="E46" s="1"/>
      <c r="F46" s="1"/>
      <c r="G46" s="1"/>
      <c r="H46" s="2"/>
      <c r="I46" s="2"/>
      <c r="J46" s="3"/>
      <c r="K46" s="3"/>
    </row>
    <row r="47" spans="1:27" s="4" customFormat="1" ht="14.25" customHeight="1">
      <c r="B47" s="44"/>
      <c r="C47" s="44"/>
      <c r="D47" s="44"/>
      <c r="E47" s="1"/>
      <c r="F47" s="1"/>
      <c r="G47" s="1"/>
      <c r="H47" s="2"/>
      <c r="I47" s="2"/>
      <c r="J47" s="3"/>
      <c r="K47" s="3"/>
    </row>
  </sheetData>
  <mergeCells count="34">
    <mergeCell ref="J1:O1"/>
    <mergeCell ref="A2:N2"/>
    <mergeCell ref="A3:B3"/>
    <mergeCell ref="C3:N3"/>
    <mergeCell ref="A4:B4"/>
    <mergeCell ref="C4:N4"/>
    <mergeCell ref="A5:A6"/>
    <mergeCell ref="B5:C6"/>
    <mergeCell ref="D5:D6"/>
    <mergeCell ref="E5:E6"/>
    <mergeCell ref="F5:F6"/>
    <mergeCell ref="M5:M6"/>
    <mergeCell ref="N5:N6"/>
    <mergeCell ref="B7:C7"/>
    <mergeCell ref="B8:C8"/>
    <mergeCell ref="B9:C9"/>
    <mergeCell ref="B10:C10"/>
    <mergeCell ref="A11:L11"/>
    <mergeCell ref="A12:O12"/>
    <mergeCell ref="A13:N13"/>
    <mergeCell ref="A18:C18"/>
    <mergeCell ref="D18:H18"/>
    <mergeCell ref="A19:C19"/>
    <mergeCell ref="D19:H19"/>
    <mergeCell ref="A22:B22"/>
    <mergeCell ref="C22:E22"/>
    <mergeCell ref="A23:B23"/>
    <mergeCell ref="A33:E33"/>
    <mergeCell ref="A34:E34"/>
    <mergeCell ref="A24:B24"/>
    <mergeCell ref="F29:G29"/>
    <mergeCell ref="F30:G30"/>
    <mergeCell ref="A31:E31"/>
    <mergeCell ref="A32:E3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Дрига Ирина</dc:creator>
  <cp:lastModifiedBy>Samsung</cp:lastModifiedBy>
  <dcterms:created xsi:type="dcterms:W3CDTF">2026-09-18T05:25:03Z</dcterms:created>
  <dcterms:modified xsi:type="dcterms:W3CDTF">2026-09-18T16:58:07Z</dcterms:modified>
</cp:coreProperties>
</file>