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C:\Users\Анна\Desktop\Desktop\ветцентр\вакцина\"/>
    </mc:Choice>
  </mc:AlternateContent>
  <xr:revisionPtr revIDLastSave="0" documentId="8_{1C06B0D4-242D-46CC-9D6E-5EAF353540E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нмцд" sheetId="1" r:id="rId1"/>
  </sheets>
  <calcPr calcId="191029"/>
</workbook>
</file>

<file path=xl/calcChain.xml><?xml version="1.0" encoding="utf-8"?>
<calcChain xmlns="http://schemas.openxmlformats.org/spreadsheetml/2006/main">
  <c r="K7" i="1" l="1"/>
  <c r="L7" i="1" s="1"/>
  <c r="M7" i="1" s="1"/>
  <c r="N7" i="1" s="1"/>
  <c r="N8" i="1" s="1"/>
  <c r="H7" i="1"/>
  <c r="I7" i="1" s="1"/>
  <c r="J7" i="1" s="1"/>
</calcChain>
</file>

<file path=xl/sharedStrings.xml><?xml version="1.0" encoding="utf-8"?>
<sst xmlns="http://schemas.openxmlformats.org/spreadsheetml/2006/main" count="24" uniqueCount="24">
  <si>
    <t xml:space="preserve">Приложение 2 _Обоснование НМЦД </t>
  </si>
  <si>
    <t xml:space="preserve">Обоснование начальной (максимальной) цены договора  </t>
  </si>
  <si>
    <r>
      <rPr>
        <b/>
        <sz val="12"/>
        <rFont val="Times New Roman"/>
      </rPr>
      <t>Используемый метод  определения НМЦД с обоснованием:</t>
    </r>
    <r>
      <rPr>
        <sz val="12"/>
        <rFont val="Times New Roman"/>
      </rPr>
      <t xml:space="preserve">   Метод сопоставимых рыночных цен (анализа рынка)    В соответствии </t>
    </r>
    <r>
      <rPr>
        <sz val="12"/>
        <rFont val="Times New Roman"/>
      </rPr>
      <t>с  Приложением №2 "</t>
    </r>
    <r>
      <rPr>
        <sz val="12"/>
        <rFont val="Times New Roman"/>
      </rPr>
      <t>Порядок определения и обоснования начальной (максимальной) цены договора, цены договора, заключаемого с единственным поставщиком (подрядчиком, исполнителем), начальной цены единицы (суммы цен единиц) ТРУ" к Положению о закупках товаров, работ,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Начальная (максимальная) цена договора определена методом сопоставимых рыночных цен (анализ рынка) и включает в себя: 
все расходы, связанные с поставкой Товара, предусмотренные настоящим Договором в полном объеме, страхование, транспортных расходов, уплату таможенных пошлин, налогов, сборов и других обязательных платежей.</t>
    </r>
  </si>
  <si>
    <t>№</t>
  </si>
  <si>
    <t xml:space="preserve">Наименование предмета контракта (торговое наименование)  </t>
  </si>
  <si>
    <t>Ед. изм</t>
  </si>
  <si>
    <t>Кол-во</t>
  </si>
  <si>
    <t>Источник информации о цене (руб./ед.изм.)</t>
  </si>
  <si>
    <t>Однородность совокупности значений выявленных цен, используемых в расчете НМЦД</t>
  </si>
  <si>
    <t>НМЦД, определенная методом сопоставимых рыночных цен (анализа рынка)</t>
  </si>
  <si>
    <t xml:space="preserve">Коммерческое предложение №1)
</t>
  </si>
  <si>
    <t xml:space="preserve">Коммерческое предложение  №2 вх.  
</t>
  </si>
  <si>
    <t xml:space="preserve">Коммерческое предложение  №3 вх.
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</si>
  <si>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</si>
  <si>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</si>
  <si>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2"/>
        <rFont val="Times New Roman"/>
      </rPr>
      <t xml:space="preserve">         (не должен превышать 33%)</t>
    </r>
  </si>
  <si>
    <r>
      <rPr>
        <b/>
        <sz val="12"/>
        <rFont val="Times New Roman"/>
      </rPr>
      <t>Расчет НМЦД по формуле</t>
    </r>
    <r>
      <rPr>
        <sz val="12"/>
        <rFont val="Times New Roman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</si>
  <si>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</si>
  <si>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</si>
  <si>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НМЦД с учетом округления цены за единицу (руб.)**</t>
  </si>
  <si>
    <t>Вакцина для профилактической оральной иммунизации против бешенства диких плотоядных животных</t>
  </si>
  <si>
    <t>доза</t>
  </si>
  <si>
    <t>В результате проведенного расчета Н(М)ЦД составила, руб.:</t>
  </si>
  <si>
    <t xml:space="preserve">Работник контрактной службы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</si>
</sst>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1"/>
      <color theme="1"/>
      <name val="Calibri"/>
      <scheme val="minor"/>
    </font>
    <font>
      <sz val="11"/>
      <name val="Calibri"/>
    </font>
    <font>
      <sz val="8"/>
      <name val="Arial"/>
    </font>
    <font>
      <sz val="10"/>
      <color theme="1"/>
      <name val="Times New Roman"/>
    </font>
    <font>
      <b/>
      <sz val="10"/>
      <color theme="1"/>
      <name val="Times New Roman"/>
    </font>
    <font>
      <b/>
      <sz val="10"/>
      <name val="Times New Roman"/>
    </font>
    <font>
      <b/>
      <sz val="12"/>
      <name val="Times New Roman"/>
    </font>
    <font>
      <sz val="12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6"/>
      <name val="Times New Roman"/>
    </font>
    <font>
      <i/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>
      <alignment horizontal="left"/>
    </xf>
  </cellStyleXfs>
  <cellXfs count="45">
    <xf numFmtId="0" fontId="0" fillId="0" borderId="0" xfId="0"/>
    <xf numFmtId="0" fontId="3" fillId="0" borderId="0" xfId="0" applyFont="1"/>
    <xf numFmtId="1" fontId="3" fillId="0" borderId="0" xfId="0" applyNumberFormat="1" applyFont="1"/>
    <xf numFmtId="2" fontId="3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2" fontId="6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6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7" fillId="2" borderId="3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2" fontId="8" fillId="0" borderId="2" xfId="0" applyNumberFormat="1" applyFont="1" applyBorder="1" applyAlignment="1">
      <alignment horizontal="center" vertical="center"/>
    </xf>
    <xf numFmtId="4" fontId="7" fillId="2" borderId="2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4" fontId="4" fillId="0" borderId="0" xfId="0" applyNumberFormat="1" applyFont="1"/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8" fillId="0" borderId="4" xfId="0" applyFont="1" applyBorder="1"/>
    <xf numFmtId="0" fontId="8" fillId="0" borderId="5" xfId="0" applyFont="1" applyBorder="1"/>
    <xf numFmtId="0" fontId="6" fillId="0" borderId="6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304800</xdr:colOff>
      <xdr:row>4</xdr:row>
      <xdr:rowOff>1238250</xdr:rowOff>
    </xdr:from>
    <xdr:to>
      <xdr:col>10</xdr:col>
      <xdr:colOff>457200</xdr:colOff>
      <xdr:row>4</xdr:row>
      <xdr:rowOff>1466850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 bwMode="auto">
        <a:xfrm>
          <a:off x="1525905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tabSelected="1" workbookViewId="0">
      <selection activeCell="B7" sqref="B7"/>
    </sheetView>
  </sheetViews>
  <sheetFormatPr defaultColWidth="9.140625" defaultRowHeight="12.75" x14ac:dyDescent="0.2"/>
  <cols>
    <col min="1" max="1" width="3.140625" style="1" customWidth="1"/>
    <col min="2" max="2" width="36.28515625" style="1" customWidth="1"/>
    <col min="3" max="3" width="5.85546875" style="1" customWidth="1"/>
    <col min="4" max="4" width="9.42578125" style="2" customWidth="1"/>
    <col min="5" max="5" width="13.85546875" style="1" customWidth="1"/>
    <col min="6" max="6" width="14.7109375" style="1" customWidth="1"/>
    <col min="7" max="7" width="13.28515625" style="1" customWidth="1"/>
    <col min="8" max="8" width="15.42578125" style="1" customWidth="1"/>
    <col min="9" max="9" width="15.42578125" style="3" customWidth="1"/>
    <col min="10" max="10" width="14.28515625" style="3" customWidth="1"/>
    <col min="11" max="11" width="28" style="1" customWidth="1"/>
    <col min="12" max="12" width="13.42578125" style="1" customWidth="1"/>
    <col min="13" max="13" width="9.42578125" style="1" customWidth="1"/>
    <col min="14" max="14" width="13.85546875" style="1" customWidth="1"/>
    <col min="15" max="16384" width="9.140625" style="1"/>
  </cols>
  <sheetData>
    <row r="1" spans="1:24" ht="48" customHeight="1" x14ac:dyDescent="0.2">
      <c r="B1" s="4"/>
      <c r="C1" s="4"/>
      <c r="K1" s="5"/>
      <c r="M1" s="28" t="s">
        <v>0</v>
      </c>
      <c r="N1" s="29"/>
      <c r="O1" s="6"/>
      <c r="P1" s="6"/>
      <c r="Q1" s="6"/>
      <c r="R1" s="7"/>
      <c r="S1" s="7"/>
      <c r="T1" s="7"/>
      <c r="U1" s="7"/>
      <c r="V1" s="7"/>
      <c r="W1" s="7"/>
      <c r="X1" s="7"/>
    </row>
    <row r="2" spans="1:24" ht="31.9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M2" s="29"/>
      <c r="N2" s="29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90.6" customHeight="1" x14ac:dyDescent="0.25">
      <c r="A3" s="8"/>
      <c r="B3" s="32" t="s">
        <v>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10"/>
      <c r="P3" s="7"/>
      <c r="Q3" s="7"/>
      <c r="R3" s="7"/>
      <c r="S3" s="7"/>
      <c r="T3" s="7"/>
      <c r="U3" s="7"/>
      <c r="V3" s="7"/>
      <c r="W3" s="7"/>
      <c r="X3" s="7"/>
    </row>
    <row r="4" spans="1:24" ht="39" customHeight="1" x14ac:dyDescent="0.25">
      <c r="A4" s="33" t="s">
        <v>3</v>
      </c>
      <c r="B4" s="34" t="s">
        <v>4</v>
      </c>
      <c r="C4" s="34" t="s">
        <v>5</v>
      </c>
      <c r="D4" s="35" t="s">
        <v>6</v>
      </c>
      <c r="E4" s="34" t="s">
        <v>7</v>
      </c>
      <c r="F4" s="34"/>
      <c r="G4" s="34"/>
      <c r="H4" s="36" t="s">
        <v>8</v>
      </c>
      <c r="I4" s="36"/>
      <c r="J4" s="36"/>
      <c r="K4" s="37" t="s">
        <v>9</v>
      </c>
      <c r="L4" s="38"/>
      <c r="M4" s="38"/>
      <c r="N4" s="39"/>
      <c r="O4" s="12"/>
    </row>
    <row r="5" spans="1:24" ht="124.5" customHeight="1" x14ac:dyDescent="0.25">
      <c r="A5" s="33"/>
      <c r="B5" s="34"/>
      <c r="C5" s="34"/>
      <c r="D5" s="35"/>
      <c r="E5" s="13" t="s">
        <v>10</v>
      </c>
      <c r="F5" s="13" t="s">
        <v>11</v>
      </c>
      <c r="G5" s="13" t="s">
        <v>12</v>
      </c>
      <c r="H5" s="13" t="s">
        <v>13</v>
      </c>
      <c r="I5" s="11" t="s">
        <v>14</v>
      </c>
      <c r="J5" s="11" t="s">
        <v>15</v>
      </c>
      <c r="K5" s="14" t="s">
        <v>16</v>
      </c>
      <c r="L5" s="15" t="s">
        <v>17</v>
      </c>
      <c r="M5" s="15" t="s">
        <v>18</v>
      </c>
      <c r="N5" s="15" t="s">
        <v>19</v>
      </c>
      <c r="O5" s="12"/>
    </row>
    <row r="6" spans="1:24" s="16" customFormat="1" ht="18.75" customHeight="1" x14ac:dyDescent="0.25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24" s="16" customFormat="1" ht="63" x14ac:dyDescent="0.25">
      <c r="A7" s="17">
        <v>1</v>
      </c>
      <c r="B7" s="18" t="s">
        <v>20</v>
      </c>
      <c r="C7" s="9" t="s">
        <v>21</v>
      </c>
      <c r="D7" s="9">
        <v>180000</v>
      </c>
      <c r="E7" s="19">
        <v>98</v>
      </c>
      <c r="F7" s="19">
        <v>120</v>
      </c>
      <c r="G7" s="19">
        <v>139.19999999999999</v>
      </c>
      <c r="H7" s="20">
        <f>AVERAGE(E7:G7)</f>
        <v>119.06666666666666</v>
      </c>
      <c r="I7" s="21">
        <f>SQRT(((SUM((POWER(E7-H7,2)),(POWER(F7-H7,2)),(POWER(G7-H7,2)))/(COLUMNS(E7:G7)-1))))</f>
        <v>20.615851506385397</v>
      </c>
      <c r="J7" s="21">
        <f>I7/H7*100</f>
        <v>17.314544938173626</v>
      </c>
      <c r="K7" s="22">
        <f>((D7/3)*(SUM(E7:G7)))</f>
        <v>21432000</v>
      </c>
      <c r="L7" s="23">
        <f>K7/D7</f>
        <v>119.06666666666666</v>
      </c>
      <c r="M7" s="22">
        <f>ROUND(L7,2)</f>
        <v>119.07</v>
      </c>
      <c r="N7" s="22">
        <f>M7*D7</f>
        <v>21432600</v>
      </c>
      <c r="O7" s="24"/>
    </row>
    <row r="8" spans="1:24" ht="20.25" customHeight="1" x14ac:dyDescent="0.2">
      <c r="A8" s="42" t="s">
        <v>22</v>
      </c>
      <c r="B8" s="42"/>
      <c r="C8" s="42"/>
      <c r="D8" s="42"/>
      <c r="E8" s="42"/>
      <c r="F8" s="42"/>
      <c r="G8" s="42"/>
      <c r="H8" s="25"/>
      <c r="I8" s="26"/>
      <c r="J8" s="26"/>
      <c r="K8" s="26"/>
      <c r="N8" s="27">
        <f>SUM(N7:N7)</f>
        <v>21432600</v>
      </c>
    </row>
    <row r="9" spans="1:24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</row>
    <row r="12" spans="1:24" x14ac:dyDescent="0.2">
      <c r="B12" s="1" t="s">
        <v>23</v>
      </c>
    </row>
    <row r="14" spans="1:24" x14ac:dyDescent="0.2"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</row>
    <row r="15" spans="1:24" ht="20.25" x14ac:dyDescent="0.2"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</row>
    <row r="16" spans="1:24" ht="20.25" x14ac:dyDescent="0.2"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</row>
    <row r="17" spans="2:15" ht="20.25" x14ac:dyDescent="0.2"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</row>
  </sheetData>
  <mergeCells count="17">
    <mergeCell ref="B16:O16"/>
    <mergeCell ref="B17:O17"/>
    <mergeCell ref="A6:O6"/>
    <mergeCell ref="A8:G8"/>
    <mergeCell ref="A9:K9"/>
    <mergeCell ref="B14:O14"/>
    <mergeCell ref="B15:O15"/>
    <mergeCell ref="M1:N2"/>
    <mergeCell ref="A2:K2"/>
    <mergeCell ref="B3:N3"/>
    <mergeCell ref="A4:A5"/>
    <mergeCell ref="B4:B5"/>
    <mergeCell ref="C4:C5"/>
    <mergeCell ref="D4:D5"/>
    <mergeCell ref="E4:G4"/>
    <mergeCell ref="H4:J4"/>
    <mergeCell ref="K4:N4"/>
  </mergeCells>
  <pageMargins left="0.70866141732283472" right="0.70866141732283472" top="0.74803149606299213" bottom="0.74803149606299213" header="0.31496062992125984" footer="0.31496062992125984"/>
  <pageSetup paperSize="9" scale="60"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Анна</cp:lastModifiedBy>
  <cp:revision>2</cp:revision>
  <dcterms:created xsi:type="dcterms:W3CDTF">2016-01-29T06:08:20Z</dcterms:created>
  <dcterms:modified xsi:type="dcterms:W3CDTF">2026-09-22T09:31:26Z</dcterms:modified>
</cp:coreProperties>
</file>