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hamsuarova\Desktop\ЗАКУПКИ НЦМУ\АУКЦИОНЫ\Сеялка Бета\Документация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7" i="1" l="1"/>
  <c r="M7" i="1" s="1"/>
  <c r="N7" i="1" s="1"/>
  <c r="N8" i="1" s="1"/>
  <c r="K7" i="1" l="1"/>
</calcChain>
</file>

<file path=xl/sharedStrings.xml><?xml version="1.0" encoding="utf-8"?>
<sst xmlns="http://schemas.openxmlformats.org/spreadsheetml/2006/main" count="33" uniqueCount="31">
  <si>
    <t>ОБОСНОВАНИЕ НАЧАЛЬНОЙ (МАКСИМАЛЬНОЙ) ЦЕНЫ ДОГОВОРА</t>
  </si>
  <si>
    <t>Предмет договора</t>
  </si>
  <si>
    <t>Используемый метод определения НМЦД 
с обоснованием:</t>
  </si>
  <si>
    <t>№</t>
  </si>
  <si>
    <t>Наименование товара, услуги (работы)</t>
  </si>
  <si>
    <t>ОКПД2</t>
  </si>
  <si>
    <t>Единица измерения</t>
  </si>
  <si>
    <t xml:space="preserve">Кол-во </t>
  </si>
  <si>
    <t>Среднеквадр. отклонение</t>
  </si>
  <si>
    <t>Коэффициент вариации (%)</t>
  </si>
  <si>
    <t xml:space="preserve">Средняя арифметическая цена за единицу    </t>
  </si>
  <si>
    <t>Начальная (максимальная) цена, руб</t>
  </si>
  <si>
    <t>Цена за единицу изм. (руб.)*</t>
  </si>
  <si>
    <t xml:space="preserve">&lt;ц&gt; </t>
  </si>
  <si>
    <t>шт.</t>
  </si>
  <si>
    <t>Начальная (максимальная) цена договора, руб.</t>
  </si>
  <si>
    <t xml:space="preserve">Исполнитель Заказчика:                                                                                                                                             </t>
  </si>
  <si>
    <t xml:space="preserve">Контактный телефон:            </t>
  </si>
  <si>
    <t>.</t>
  </si>
  <si>
    <t>28.30.33.111</t>
  </si>
  <si>
    <t>Дата: 22.09.2026</t>
  </si>
  <si>
    <t>Средняя цена за ед., руб.</t>
  </si>
  <si>
    <t>Метод сопоставимых рыночных цен (анализа рынка). Расчет выполнен в соответствии с пунктом 6.1 раздела 3 Положения о закупке товаров, работ, услуг ФНЦ «ВИК им. В.Р. Вильямса». Для определения НМЦД использована ценовая информация, содержащаяся в 3 (трех) коммерческих предложениях, что соответствует требованию Положения об использовании не менее трех источников ценовой информации. НМЦД рассчитана по формуле, установленной пунктом 6.1 раздела 3 Положения, и не превышает рассчитанное среднее значение рыночной стоимости товара. Обоснование НМЦД оформлено с учетом требований пункта 8 раздела 3 Положения.</t>
  </si>
  <si>
    <t>РАЗДЕЛ V. ОБОСНОВАНИЕ НАЧАЛЬНОЙ (МАКСИМАЛЬНОЙ) ЦЕНЫ ДОГОВОРА</t>
  </si>
  <si>
    <t>Коэффициент вариации цен составляет 2,52% и не превышает 33%, в связи с чем совокупность значений, используемых при определении начальной (максимальной) цены договора, является однородной.
Начальная (максимальная) цена договора (НМЦД) определяется по формуле:
НМЦД = V × Ц,
где V — количество (объем) закупаемого товара;
Ц — средняя арифметическая цена единицы товара.
НМЦД = 1 × 1 996 666,67 = 1 996 666,67 руб.
Начальная (максимальная) цена договора определена методом сопоставимых рыночных цен (анализа рынка) на основании трех коммерческих предложений и составляет 1 996 666,67 (Один миллион девятьсот девяносто шесть тысяч шестьсот шестьдесят шесть) рублей 67 копеек. Цена включает стоимость товара, доставку, разгрузку, сборку, ввод в эксплуатацию, обучение, страхование, налоги, сборы, таможенные пошлины и иные обязательные платежи, связанные с исполнением договора.
Валюта НМЦД, цены заявки и расчетов с поставщиком — российский рубль. Порядок применения курса иностранной валюты не применяется.</t>
  </si>
  <si>
    <t>Поставка сеялки селекционной порционной точного высева ССН-7  (или эквивалента) для нужд ФНЦ «ВИК им. В.Р. Вильямса»</t>
  </si>
  <si>
    <t xml:space="preserve">Коммерческое предложение№ 1 Вх.№120.1 от 18.09.2026 </t>
  </si>
  <si>
    <t xml:space="preserve">Коммерческое предложение№ 2 Вх.№120.2 от 18.09.2026 </t>
  </si>
  <si>
    <t xml:space="preserve">Коммерческое предложение№ 3 Вх.№120.3 от 18.09.2026 </t>
  </si>
  <si>
    <t>Руководлитель контрактной службы                                                      Шамсуарова Л.Р.</t>
  </si>
  <si>
    <t>Сеялка селекционная порционная точного высева ССН-7 (или эквивалент)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</si>
</sst>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0.000"/>
    <numFmt numFmtId="165" formatCode="m/d/yyyy"/>
  </numFmts>
  <fonts count="12" x14ac:knownFonts="1">
    <font>
      <sz val="11"/>
      <color theme="1"/>
      <name val="Calibri"/>
    </font>
    <font>
      <sz val="10"/>
      <name val="Arial"/>
    </font>
    <font>
      <sz val="11"/>
      <name val="Calibri"/>
    </font>
    <font>
      <sz val="11"/>
      <color rgb="FF000000"/>
      <name val="Calibri"/>
    </font>
    <font>
      <sz val="11"/>
      <color theme="1"/>
      <name val="Times New Roman"/>
    </font>
    <font>
      <b/>
      <sz val="14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</font>
    <font>
      <sz val="11"/>
      <color theme="10"/>
      <name val="Calibri"/>
    </font>
    <font>
      <sz val="12"/>
      <name val="Times New Roman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1" fillId="0" borderId="0" applyBorder="0" applyAlignment="0" applyProtection="0"/>
    <xf numFmtId="41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  <xf numFmtId="0" fontId="8" fillId="0" borderId="0" applyBorder="0" applyAlignment="0" applyProtection="0"/>
    <xf numFmtId="0" fontId="2" fillId="0" borderId="0"/>
    <xf numFmtId="0" fontId="3" fillId="0" borderId="0" applyAlignment="0"/>
  </cellStyleXfs>
  <cellXfs count="59">
    <xf numFmtId="0" fontId="0" fillId="0" borderId="0" xfId="0"/>
    <xf numFmtId="0" fontId="4" fillId="0" borderId="0" xfId="7" applyFont="1"/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4" fillId="0" borderId="0" xfId="7" applyFont="1"/>
    <xf numFmtId="0" fontId="0" fillId="0" borderId="0" xfId="7" applyFont="1"/>
    <xf numFmtId="2" fontId="4" fillId="0" borderId="1" xfId="7" applyNumberFormat="1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2" fontId="6" fillId="0" borderId="1" xfId="8" applyNumberFormat="1" applyFont="1" applyBorder="1" applyAlignment="1">
      <alignment horizontal="center" vertical="center" wrapText="1"/>
    </xf>
    <xf numFmtId="0" fontId="4" fillId="0" borderId="2" xfId="7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wrapText="1"/>
    </xf>
    <xf numFmtId="1" fontId="4" fillId="0" borderId="1" xfId="7" applyNumberFormat="1" applyFont="1" applyBorder="1" applyAlignment="1">
      <alignment horizontal="center" vertical="center" wrapText="1"/>
    </xf>
    <xf numFmtId="4" fontId="6" fillId="0" borderId="1" xfId="8" applyNumberFormat="1" applyFont="1" applyBorder="1" applyAlignment="1">
      <alignment horizontal="center" vertical="center" wrapText="1"/>
    </xf>
    <xf numFmtId="4" fontId="6" fillId="0" borderId="3" xfId="8" applyNumberFormat="1" applyFont="1" applyBorder="1" applyAlignment="1">
      <alignment horizontal="center" vertical="center" wrapText="1"/>
    </xf>
    <xf numFmtId="0" fontId="7" fillId="0" borderId="0" xfId="7" applyFont="1"/>
    <xf numFmtId="0" fontId="7" fillId="0" borderId="0" xfId="7" applyFont="1"/>
    <xf numFmtId="0" fontId="4" fillId="0" borderId="0" xfId="7" applyFont="1" applyAlignment="1">
      <alignment horizontal="left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horizontal="left" vertical="center" wrapText="1"/>
    </xf>
    <xf numFmtId="0" fontId="9" fillId="0" borderId="0" xfId="7" applyFont="1"/>
    <xf numFmtId="164" fontId="4" fillId="0" borderId="0" xfId="7" applyNumberFormat="1" applyFont="1" applyAlignment="1">
      <alignment horizontal="left" vertical="center" wrapText="1"/>
    </xf>
    <xf numFmtId="49" fontId="9" fillId="0" borderId="0" xfId="7" applyNumberFormat="1" applyFont="1"/>
    <xf numFmtId="165" fontId="9" fillId="0" borderId="0" xfId="7" applyNumberFormat="1" applyFont="1" applyAlignment="1">
      <alignment horizontal="left"/>
    </xf>
    <xf numFmtId="0" fontId="4" fillId="0" borderId="0" xfId="7" applyFont="1" applyAlignment="1">
      <alignment horizontal="center"/>
    </xf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6" fillId="0" borderId="0" xfId="7" applyFont="1" applyAlignment="1">
      <alignment vertical="center"/>
    </xf>
    <xf numFmtId="0" fontId="4" fillId="0" borderId="0" xfId="7" applyFont="1" applyAlignment="1">
      <alignment horizontal="center" vertical="top"/>
    </xf>
    <xf numFmtId="4" fontId="4" fillId="0" borderId="0" xfId="7" applyNumberFormat="1" applyFont="1"/>
    <xf numFmtId="0" fontId="4" fillId="0" borderId="0" xfId="7" applyFont="1" applyAlignment="1">
      <alignment horizontal="center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vertical="center"/>
    </xf>
    <xf numFmtId="2" fontId="4" fillId="0" borderId="1" xfId="7" applyNumberFormat="1" applyFont="1" applyBorder="1" applyAlignment="1">
      <alignment horizontal="center" vertical="center"/>
    </xf>
    <xf numFmtId="2" fontId="4" fillId="0" borderId="2" xfId="7" applyNumberFormat="1" applyFont="1" applyBorder="1" applyAlignment="1">
      <alignment horizontal="center" vertical="center" wrapText="1"/>
    </xf>
    <xf numFmtId="4" fontId="4" fillId="0" borderId="2" xfId="7" applyNumberFormat="1" applyFont="1" applyBorder="1" applyAlignment="1">
      <alignment horizontal="center" vertical="center" wrapText="1"/>
    </xf>
    <xf numFmtId="4" fontId="7" fillId="0" borderId="4" xfId="7" applyNumberFormat="1" applyFont="1" applyBorder="1" applyAlignment="1">
      <alignment horizontal="center" vertical="top" wrapText="1"/>
    </xf>
    <xf numFmtId="4" fontId="7" fillId="0" borderId="4" xfId="7" applyNumberFormat="1" applyFont="1" applyBorder="1" applyAlignment="1">
      <alignment horizontal="right" vertical="top" wrapText="1"/>
    </xf>
    <xf numFmtId="0" fontId="4" fillId="0" borderId="0" xfId="7" applyFont="1" applyAlignment="1">
      <alignment wrapText="1"/>
    </xf>
    <xf numFmtId="0" fontId="10" fillId="0" borderId="0" xfId="7" applyFont="1" applyAlignment="1">
      <alignment horizontal="right"/>
    </xf>
    <xf numFmtId="0" fontId="0" fillId="0" borderId="0" xfId="7" applyFont="1" applyAlignment="1">
      <alignment horizontal="right"/>
    </xf>
    <xf numFmtId="0" fontId="5" fillId="0" borderId="0" xfId="7" applyFont="1" applyAlignment="1">
      <alignment horizontal="center" vertical="center" wrapText="1"/>
    </xf>
    <xf numFmtId="0" fontId="4" fillId="0" borderId="1" xfId="7" applyFont="1" applyBorder="1" applyAlignment="1">
      <alignment horizontal="center" vertical="center" wrapText="1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justify" vertical="center" wrapText="1"/>
    </xf>
    <xf numFmtId="0" fontId="9" fillId="0" borderId="0" xfId="7" applyFont="1" applyAlignment="1">
      <alignment horizontal="left"/>
    </xf>
    <xf numFmtId="2" fontId="6" fillId="0" borderId="1" xfId="8" applyNumberFormat="1" applyFont="1" applyBorder="1" applyAlignment="1">
      <alignment horizontal="center" vertical="center" wrapText="1"/>
    </xf>
    <xf numFmtId="2" fontId="4" fillId="0" borderId="1" xfId="7" applyNumberFormat="1" applyFont="1" applyBorder="1" applyAlignment="1">
      <alignment horizontal="center" vertical="center" wrapText="1"/>
    </xf>
    <xf numFmtId="0" fontId="7" fillId="0" borderId="1" xfId="7" applyFont="1" applyBorder="1" applyAlignment="1">
      <alignment horizontal="right" vertical="top" wrapText="1"/>
    </xf>
    <xf numFmtId="4" fontId="7" fillId="0" borderId="1" xfId="7" applyNumberFormat="1" applyFont="1" applyBorder="1" applyAlignment="1">
      <alignment horizontal="right" vertical="top" wrapText="1"/>
    </xf>
    <xf numFmtId="0" fontId="4" fillId="0" borderId="0" xfId="7" applyFont="1" applyAlignment="1">
      <alignment horizontal="left" vertical="top" wrapText="1"/>
    </xf>
    <xf numFmtId="0" fontId="6" fillId="0" borderId="0" xfId="7" applyFont="1" applyAlignment="1">
      <alignment horizontal="center" vertical="center" wrapText="1"/>
    </xf>
    <xf numFmtId="0" fontId="4" fillId="0" borderId="0" xfId="7" applyFont="1" applyAlignment="1">
      <alignment horizontal="center" vertical="center"/>
    </xf>
    <xf numFmtId="0" fontId="4" fillId="0" borderId="0" xfId="7" applyFont="1" applyAlignment="1">
      <alignment horizontal="center" vertical="top"/>
    </xf>
    <xf numFmtId="0" fontId="4" fillId="0" borderId="0" xfId="7" applyFont="1" applyAlignment="1">
      <alignment wrapText="1"/>
    </xf>
    <xf numFmtId="0" fontId="6" fillId="0" borderId="0" xfId="7" applyFont="1" applyAlignment="1">
      <alignment horizontal="center" vertical="top" wrapText="1"/>
    </xf>
    <xf numFmtId="0" fontId="9" fillId="0" borderId="0" xfId="7" applyFont="1" applyAlignment="1">
      <alignment horizontal="center" wrapText="1"/>
    </xf>
    <xf numFmtId="0" fontId="11" fillId="0" borderId="0" xfId="7" applyFont="1" applyAlignment="1">
      <alignment horizontal="center" wrapText="1"/>
    </xf>
    <xf numFmtId="0" fontId="10" fillId="0" borderId="1" xfId="7" applyFont="1" applyBorder="1" applyAlignment="1">
      <alignment horizontal="center" vertical="center" wrapText="1"/>
    </xf>
  </cellXfs>
  <cellStyles count="9">
    <cellStyle name="*unknown*" xfId="6"/>
    <cellStyle name="Comma" xfId="1"/>
    <cellStyle name="Comma [0]" xfId="2"/>
    <cellStyle name="Currency" xfId="3"/>
    <cellStyle name="Currency [0]" xfId="4"/>
    <cellStyle name="Normal" xfId="7"/>
    <cellStyle name="Percent" xfId="5"/>
    <cellStyle name="Обычный" xfId="0" builtinId="0"/>
    <cellStyle name="Обычный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175320</xdr:colOff>
      <xdr:row>5</xdr:row>
      <xdr:rowOff>205920</xdr:rowOff>
    </xdr:from>
    <xdr:to>
      <xdr:col>10</xdr:col>
      <xdr:colOff>929520</xdr:colOff>
      <xdr:row>5</xdr:row>
      <xdr:rowOff>601920</xdr:rowOff>
    </xdr:to>
    <xdr:pic>
      <xdr:nvPicPr>
        <xdr:cNvPr id="2" name="/xl/media/image.w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152280</xdr:colOff>
      <xdr:row>5</xdr:row>
      <xdr:rowOff>182880</xdr:rowOff>
    </xdr:from>
    <xdr:to>
      <xdr:col>9</xdr:col>
      <xdr:colOff>1020600</xdr:colOff>
      <xdr:row>5</xdr:row>
      <xdr:rowOff>632160</xdr:rowOff>
    </xdr:to>
    <xdr:pic>
      <xdr:nvPicPr>
        <xdr:cNvPr id="3" name="/xl/media/image2.wm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5"/>
  <sheetViews>
    <sheetView tabSelected="1" workbookViewId="0">
      <selection activeCell="M12" sqref="M12"/>
    </sheetView>
  </sheetViews>
  <sheetFormatPr defaultColWidth="9.140625" defaultRowHeight="15" x14ac:dyDescent="0.25"/>
  <cols>
    <col min="1" max="1" width="5.28515625" style="1" customWidth="1"/>
    <col min="2" max="2" width="20.85546875" style="1" customWidth="1"/>
    <col min="3" max="3" width="13.140625" style="1" customWidth="1"/>
    <col min="4" max="4" width="18.85546875" style="1" customWidth="1"/>
    <col min="5" max="5" width="10.140625" style="1" customWidth="1"/>
    <col min="6" max="6" width="9.28515625" style="1" customWidth="1"/>
    <col min="7" max="7" width="17.42578125" style="1" customWidth="1"/>
    <col min="8" max="9" width="17.42578125" style="2" customWidth="1"/>
    <col min="10" max="10" width="18.28515625" style="3" customWidth="1"/>
    <col min="11" max="11" width="15.28515625" style="3" customWidth="1"/>
    <col min="12" max="12" width="19.42578125" style="2" customWidth="1"/>
    <col min="13" max="13" width="13" style="2" customWidth="1"/>
    <col min="14" max="14" width="23.28515625" style="2" customWidth="1"/>
    <col min="15" max="254" width="9.140625" style="1"/>
    <col min="255" max="16384" width="9.140625" style="4"/>
  </cols>
  <sheetData>
    <row r="1" spans="1:254" s="5" customFormat="1" ht="29.25" customHeight="1" x14ac:dyDescent="0.25">
      <c r="E1" s="39" t="s">
        <v>23</v>
      </c>
      <c r="F1" s="40"/>
      <c r="G1" s="40"/>
      <c r="H1" s="40"/>
      <c r="I1" s="40"/>
      <c r="J1" s="40"/>
      <c r="K1" s="40"/>
      <c r="L1" s="40"/>
      <c r="M1" s="40"/>
      <c r="N1" s="40"/>
      <c r="O1" s="38"/>
    </row>
    <row r="2" spans="1:254" ht="25.5" customHeight="1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ht="30" customHeight="1" x14ac:dyDescent="0.25">
      <c r="A3" s="42" t="s">
        <v>1</v>
      </c>
      <c r="B3" s="42"/>
      <c r="C3" s="43" t="s">
        <v>25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ht="67.5" customHeight="1" x14ac:dyDescent="0.25">
      <c r="A4" s="42" t="s">
        <v>2</v>
      </c>
      <c r="B4" s="42"/>
      <c r="C4" s="44" t="s">
        <v>22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93.75" customHeight="1" x14ac:dyDescent="0.25">
      <c r="A5" s="42" t="s">
        <v>3</v>
      </c>
      <c r="B5" s="42" t="s">
        <v>4</v>
      </c>
      <c r="C5" s="42"/>
      <c r="D5" s="42" t="s">
        <v>5</v>
      </c>
      <c r="E5" s="42" t="s">
        <v>6</v>
      </c>
      <c r="F5" s="47" t="s">
        <v>7</v>
      </c>
      <c r="G5" s="6" t="s">
        <v>26</v>
      </c>
      <c r="H5" s="6" t="s">
        <v>27</v>
      </c>
      <c r="I5" s="6" t="s">
        <v>28</v>
      </c>
      <c r="J5" s="7" t="s">
        <v>8</v>
      </c>
      <c r="K5" s="7" t="s">
        <v>9</v>
      </c>
      <c r="L5" s="7" t="s">
        <v>10</v>
      </c>
      <c r="M5" s="46" t="s">
        <v>21</v>
      </c>
      <c r="N5" s="47" t="s">
        <v>11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74.25" customHeight="1" x14ac:dyDescent="0.25">
      <c r="A6" s="42"/>
      <c r="B6" s="42"/>
      <c r="C6" s="42"/>
      <c r="D6" s="42"/>
      <c r="E6" s="42"/>
      <c r="F6" s="47"/>
      <c r="G6" s="8" t="s">
        <v>12</v>
      </c>
      <c r="H6" s="8" t="s">
        <v>12</v>
      </c>
      <c r="I6" s="8" t="s">
        <v>12</v>
      </c>
      <c r="J6" s="7"/>
      <c r="K6" s="7"/>
      <c r="L6" s="7" t="s">
        <v>13</v>
      </c>
      <c r="M6" s="46"/>
      <c r="N6" s="47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ht="44.25" customHeight="1" x14ac:dyDescent="0.25">
      <c r="A7" s="9">
        <v>1</v>
      </c>
      <c r="B7" s="58" t="s">
        <v>30</v>
      </c>
      <c r="C7" s="42"/>
      <c r="D7" s="10" t="s">
        <v>19</v>
      </c>
      <c r="E7" s="11" t="s">
        <v>14</v>
      </c>
      <c r="F7" s="12">
        <v>1</v>
      </c>
      <c r="G7" s="13">
        <v>2050000</v>
      </c>
      <c r="H7" s="13">
        <v>1990000</v>
      </c>
      <c r="I7" s="14">
        <v>1950000</v>
      </c>
      <c r="J7" s="33">
        <v>50332.23</v>
      </c>
      <c r="K7" s="34">
        <f>IF(L7=0,0,J7/L7*100)</f>
        <v>2.52081285475793</v>
      </c>
      <c r="L7" s="35">
        <f>(G7+H7+I7)/3</f>
        <v>1996666.6666666667</v>
      </c>
      <c r="M7" s="35">
        <f>L7</f>
        <v>1996666.6666666667</v>
      </c>
      <c r="N7" s="35">
        <f>F7*M7</f>
        <v>1996666.6666666667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s="16" customFormat="1" ht="15" customHeight="1" x14ac:dyDescent="0.2">
      <c r="A8" s="48" t="s">
        <v>15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9"/>
      <c r="M8" s="37"/>
      <c r="N8" s="36">
        <f>SUM(N7:N7)</f>
        <v>1996666.6666666667</v>
      </c>
      <c r="O8" s="15"/>
    </row>
    <row r="9" spans="1:254" ht="194.25" customHeight="1" x14ac:dyDescent="0.25">
      <c r="A9" s="50" t="s">
        <v>24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" customHeight="1" x14ac:dyDescent="0.25">
      <c r="A10" s="45" t="s">
        <v>16</v>
      </c>
      <c r="B10" s="45"/>
      <c r="C10" s="57" t="s">
        <v>29</v>
      </c>
      <c r="D10" s="56"/>
      <c r="E10" s="56"/>
      <c r="F10" s="56"/>
      <c r="G10" s="56"/>
      <c r="H10" s="56"/>
      <c r="I10" s="20"/>
      <c r="J10" s="20"/>
      <c r="K10" s="20"/>
      <c r="L10" s="21"/>
      <c r="M10" s="19"/>
      <c r="N10" s="19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" customHeight="1" x14ac:dyDescent="0.25">
      <c r="A11" s="45" t="s">
        <v>17</v>
      </c>
      <c r="B11" s="45"/>
      <c r="C11" s="22"/>
      <c r="D11" s="20"/>
      <c r="E11" s="20"/>
      <c r="F11" s="20"/>
      <c r="G11" s="20"/>
      <c r="H11" s="20"/>
      <c r="I11" s="20"/>
      <c r="J11" s="20"/>
      <c r="K11" s="20"/>
      <c r="L11" s="19"/>
      <c r="M11" s="19"/>
      <c r="N11" s="19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" customHeight="1" x14ac:dyDescent="0.25">
      <c r="A12" s="45" t="s">
        <v>20</v>
      </c>
      <c r="B12" s="45"/>
      <c r="C12" s="23" t="s">
        <v>18</v>
      </c>
      <c r="D12" s="20"/>
      <c r="E12" s="20"/>
      <c r="F12" s="20"/>
      <c r="G12" s="20"/>
      <c r="H12" s="20"/>
      <c r="I12" s="20"/>
      <c r="J12" s="20"/>
      <c r="K12" s="20"/>
      <c r="L12" s="19"/>
      <c r="M12" s="19"/>
      <c r="N12" s="19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" customHeight="1" x14ac:dyDescent="0.25">
      <c r="A13" s="19"/>
      <c r="B13" s="19"/>
      <c r="C13" s="19"/>
      <c r="D13" s="17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" customHeight="1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" customHeight="1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" customHeight="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21" customHeight="1" x14ac:dyDescent="0.25">
      <c r="A17" s="4"/>
      <c r="B17" s="4"/>
      <c r="C17" s="24"/>
      <c r="D17" s="24"/>
      <c r="E17" s="4"/>
      <c r="F17" s="52"/>
      <c r="G17" s="52"/>
      <c r="H17" s="25"/>
      <c r="I17" s="26"/>
      <c r="J17" s="26"/>
      <c r="K17" s="25"/>
      <c r="L17" s="26"/>
      <c r="M17" s="26"/>
      <c r="N17" s="26"/>
      <c r="O17" s="2"/>
      <c r="P17" s="3"/>
      <c r="Q17" s="3"/>
      <c r="R17" s="3"/>
      <c r="S17" s="2"/>
      <c r="T17" s="2"/>
      <c r="U17" s="3"/>
      <c r="V17" s="3"/>
      <c r="W17" s="3"/>
      <c r="X17" s="3"/>
      <c r="Y17" s="2"/>
      <c r="Z17" s="2"/>
      <c r="AA17" s="2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7.25" customHeight="1" x14ac:dyDescent="0.25">
      <c r="A18" s="27"/>
      <c r="B18" s="27"/>
      <c r="C18" s="28"/>
      <c r="D18" s="28"/>
      <c r="E18" s="4"/>
      <c r="F18" s="53"/>
      <c r="G18" s="53"/>
      <c r="H18" s="4"/>
      <c r="I18" s="29"/>
      <c r="J18" s="4"/>
      <c r="K18" s="4"/>
      <c r="L18" s="4"/>
      <c r="M18" s="4"/>
      <c r="N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31.5" customHeight="1" x14ac:dyDescent="0.25">
      <c r="A19" s="54"/>
      <c r="B19" s="54"/>
      <c r="C19" s="54"/>
      <c r="D19" s="54"/>
      <c r="E19" s="54"/>
      <c r="H19" s="1"/>
      <c r="I19" s="1"/>
      <c r="J19" s="1"/>
      <c r="K19" s="1"/>
      <c r="L19" s="1"/>
      <c r="M19" s="1"/>
      <c r="N19" s="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24" customHeight="1" x14ac:dyDescent="0.25">
      <c r="A20" s="55"/>
      <c r="B20" s="55"/>
      <c r="C20" s="55"/>
      <c r="D20" s="55"/>
      <c r="E20" s="55"/>
      <c r="H20" s="1"/>
      <c r="I20" s="1"/>
      <c r="J20" s="1"/>
      <c r="K20" s="1"/>
      <c r="L20" s="1"/>
      <c r="M20" s="1"/>
      <c r="N20" s="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30.75" customHeight="1" x14ac:dyDescent="0.25">
      <c r="A21" s="51"/>
      <c r="B21" s="51"/>
      <c r="C21" s="51"/>
      <c r="D21" s="51"/>
      <c r="E21" s="51"/>
      <c r="H21" s="1"/>
      <c r="I21" s="1"/>
      <c r="J21" s="1"/>
      <c r="K21" s="1"/>
      <c r="L21" s="1"/>
      <c r="M21" s="1"/>
      <c r="N21" s="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21" customHeight="1" x14ac:dyDescent="0.25">
      <c r="A22" s="51"/>
      <c r="B22" s="51"/>
      <c r="C22" s="51"/>
      <c r="D22" s="51"/>
      <c r="E22" s="51"/>
      <c r="F22" s="30"/>
      <c r="G22" s="18"/>
      <c r="H22" s="1"/>
      <c r="I22" s="1"/>
      <c r="J22" s="18"/>
      <c r="K22" s="1"/>
      <c r="L22" s="1"/>
      <c r="M22" s="1"/>
      <c r="N22" s="1"/>
      <c r="S22" s="18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4.25" customHeight="1" x14ac:dyDescent="0.25">
      <c r="A23" s="31"/>
      <c r="B23" s="31"/>
      <c r="C23" s="31"/>
      <c r="D23" s="31"/>
      <c r="E23" s="31"/>
      <c r="F23" s="18"/>
      <c r="G23" s="18"/>
      <c r="H23" s="18"/>
      <c r="I23" s="18"/>
      <c r="J23" s="18"/>
      <c r="K23" s="18"/>
      <c r="L23" s="18"/>
      <c r="M23" s="18"/>
      <c r="N23" s="18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4.25" customHeight="1" x14ac:dyDescent="0.25">
      <c r="A24" s="32"/>
      <c r="B24" s="32"/>
      <c r="G24" s="2"/>
      <c r="I24" s="3"/>
      <c r="K24" s="2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4.25" customHeight="1" x14ac:dyDescent="0.25">
      <c r="A25" s="32"/>
      <c r="B25" s="32"/>
      <c r="G25" s="2"/>
      <c r="I25" s="3"/>
      <c r="K25" s="2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4.25" customHeight="1" x14ac:dyDescent="0.25">
      <c r="A26" s="32"/>
      <c r="B26" s="32"/>
      <c r="G26" s="2"/>
      <c r="I26" s="3"/>
      <c r="K26" s="2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4.25" customHeight="1" x14ac:dyDescent="0.25">
      <c r="A27" s="32"/>
      <c r="B27" s="32"/>
      <c r="G27" s="2"/>
      <c r="I27" s="3"/>
      <c r="K27" s="2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4.25" customHeight="1" x14ac:dyDescent="0.25">
      <c r="A28" s="32"/>
      <c r="B28" s="32"/>
      <c r="G28" s="2"/>
      <c r="I28" s="3"/>
      <c r="K28" s="2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4.25" customHeight="1" x14ac:dyDescent="0.25">
      <c r="A29" s="32"/>
      <c r="B29" s="32"/>
      <c r="G29" s="2"/>
      <c r="I29" s="3"/>
      <c r="K29" s="2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4.25" customHeight="1" x14ac:dyDescent="0.25">
      <c r="A30" s="32"/>
      <c r="B30" s="32"/>
      <c r="G30" s="2"/>
      <c r="I30" s="3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4.25" customHeight="1" x14ac:dyDescent="0.25">
      <c r="A31" s="32"/>
      <c r="B31" s="32"/>
      <c r="G31" s="2"/>
      <c r="I31" s="3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4.25" customHeight="1" x14ac:dyDescent="0.25">
      <c r="A32" s="32"/>
      <c r="B32" s="32"/>
      <c r="G32" s="2"/>
      <c r="I32" s="3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4.25" customHeight="1" x14ac:dyDescent="0.25">
      <c r="A33" s="32"/>
      <c r="B33" s="32"/>
      <c r="G33" s="2"/>
      <c r="I33" s="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14.25" customHeight="1" x14ac:dyDescent="0.25">
      <c r="A34" s="4"/>
      <c r="B34" s="32"/>
      <c r="C34" s="32"/>
      <c r="D34" s="32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14.25" customHeight="1" x14ac:dyDescent="0.25">
      <c r="A35" s="4"/>
      <c r="B35" s="32"/>
      <c r="C35" s="32"/>
      <c r="D35" s="32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</sheetData>
  <mergeCells count="26">
    <mergeCell ref="A21:E21"/>
    <mergeCell ref="A22:E22"/>
    <mergeCell ref="A12:B12"/>
    <mergeCell ref="F17:G17"/>
    <mergeCell ref="F18:G18"/>
    <mergeCell ref="A19:E19"/>
    <mergeCell ref="A20:E20"/>
    <mergeCell ref="A10:B10"/>
    <mergeCell ref="A11:B11"/>
    <mergeCell ref="M5:M6"/>
    <mergeCell ref="N5:N6"/>
    <mergeCell ref="B7:C7"/>
    <mergeCell ref="A8:L8"/>
    <mergeCell ref="A9:O9"/>
    <mergeCell ref="A5:A6"/>
    <mergeCell ref="B5:C6"/>
    <mergeCell ref="D5:D6"/>
    <mergeCell ref="E5:E6"/>
    <mergeCell ref="F5:F6"/>
    <mergeCell ref="C10:H10"/>
    <mergeCell ref="E1:N1"/>
    <mergeCell ref="A2:N2"/>
    <mergeCell ref="A3:B3"/>
    <mergeCell ref="C3:N3"/>
    <mergeCell ref="A4:B4"/>
    <mergeCell ref="C4:N4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Shamsuarova</cp:lastModifiedBy>
  <cp:lastPrinted>2026-09-23T08:54:18Z</cp:lastPrinted>
  <dcterms:created xsi:type="dcterms:W3CDTF">2026-09-18T05:24:18Z</dcterms:created>
  <dcterms:modified xsi:type="dcterms:W3CDTF">2026-09-23T08:55:45Z</dcterms:modified>
</cp:coreProperties>
</file>