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11" yWindow="-111" windowWidth="18720" windowHeight="12454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7" i="1"/>
  <c r="N7" s="1"/>
  <c r="N8" s="1"/>
  <c r="L7"/>
  <c r="J7" s="1"/>
  <c r="K7" s="1"/>
</calcChain>
</file>

<file path=xl/sharedStrings.xml><?xml version="1.0" encoding="utf-8"?>
<sst xmlns="http://schemas.openxmlformats.org/spreadsheetml/2006/main" count="28" uniqueCount="26">
  <si>
    <t>ОБОСНОВАНИЕ НАЧАЛЬНОЙ (МАКСИМАЛЬНОЙ) ЦЕНЫ ДОГОВОРА</t>
  </si>
  <si>
    <t>Предмет договора</t>
  </si>
  <si>
    <t>Используемый метод определения НМЦД 
с обоснованием:</t>
  </si>
  <si>
    <t>№</t>
  </si>
  <si>
    <t>Наименование товара, услуги (работы)</t>
  </si>
  <si>
    <t>ОКПД2</t>
  </si>
  <si>
    <t>Единица измерения</t>
  </si>
  <si>
    <t xml:space="preserve">Кол-во </t>
  </si>
  <si>
    <t xml:space="preserve">Источник № 1 </t>
  </si>
  <si>
    <t xml:space="preserve">Источник № 2 </t>
  </si>
  <si>
    <t xml:space="preserve">Источник №3 </t>
  </si>
  <si>
    <t>Среднеквадр. отклонение</t>
  </si>
  <si>
    <t>Коэффициент вариации (%)</t>
  </si>
  <si>
    <t xml:space="preserve">Средняя арифметическая цена за единицу    </t>
  </si>
  <si>
    <t>Начальная (максимальная) цена, руб</t>
  </si>
  <si>
    <t>Цена за единицу изм. (руб.)*</t>
  </si>
  <si>
    <t xml:space="preserve">&lt;ц&gt; </t>
  </si>
  <si>
    <t>шт.</t>
  </si>
  <si>
    <t>Начальная (максимальная) цена договора, руб.</t>
  </si>
  <si>
    <t>Цена за ед. по выбранному ценовому предложению, руб.</t>
  </si>
  <si>
    <t>Компьютер портативный — ноутбук</t>
  </si>
  <si>
    <t>26.20.11.110</t>
  </si>
  <si>
    <t>Приложение № 2.1
к извещению</t>
  </si>
  <si>
    <t>Лот № 1. Поставка компьютеров портативных (ноутбуков)</t>
  </si>
  <si>
    <t>-</t>
  </si>
  <si>
    <t>Метод сопоставимых рыночных цен (анализа рынка). Расчет выполнен в соответствии с пунктами 6.2, 6.3, 6.8 и 6.12 Положения о закупке товаров, работ, услуг АСУСО Омской области «Омский дом-интернат». Использованы две ценовые информации: коммерческое предложение ООО «ГлавОмскСервис» от 21.09.2026 и коммерческое предложение ООО «Оптимальное решение» от 21.09.2026. В соответствии с пунктом 6.8 Положения НМЦД установлена по наименьшей из сопоставимых цен, не превышающей среднее значение рыночной стоимости.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</si>
</sst>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_-;\-* #,##0_-;_-* &quot;-&quot;_-;_-@_-"/>
    <numFmt numFmtId="165" formatCode="_-* #,##0.00_-;\-* #,##0.00_-;_-* &quot;-&quot;??_-;_-@_-"/>
    <numFmt numFmtId="166" formatCode="0.0000000"/>
    <numFmt numFmtId="167" formatCode="0.00000000"/>
    <numFmt numFmtId="168" formatCode="0.00000000000"/>
    <numFmt numFmtId="169" formatCode="0.000"/>
    <numFmt numFmtId="170" formatCode="m/d/yyyy"/>
  </numFmts>
  <fonts count="15">
    <font>
      <sz val="11"/>
      <color theme="1"/>
      <name val="Calibri"/>
    </font>
    <font>
      <sz val="10"/>
      <name val="Arial"/>
    </font>
    <font>
      <sz val="11"/>
      <name val="Calibri"/>
    </font>
    <font>
      <sz val="11"/>
      <color rgb="FF000000"/>
      <name val="Calibri"/>
    </font>
    <font>
      <sz val="11"/>
      <color theme="1"/>
      <name val="Times New Roman"/>
    </font>
    <font>
      <b/>
      <sz val="14"/>
      <color theme="1"/>
      <name val="Times New Roman"/>
    </font>
    <font>
      <sz val="11"/>
      <color rgb="FF000000"/>
      <name val="Times New Roman"/>
    </font>
    <font>
      <b/>
      <sz val="11"/>
      <color theme="1"/>
      <name val="Times New Roman"/>
    </font>
    <font>
      <sz val="10"/>
      <color rgb="FF000000"/>
      <name val="Times New Roman"/>
    </font>
    <font>
      <sz val="11"/>
      <color theme="10"/>
      <name val="Calibri"/>
    </font>
    <font>
      <sz val="11"/>
      <name val="Times New Roman"/>
    </font>
    <font>
      <sz val="12"/>
      <name val="Times New Roman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165" fontId="1" fillId="0" borderId="0" applyBorder="0" applyAlignment="0" applyProtection="0"/>
    <xf numFmtId="164" fontId="1" fillId="0" borderId="0" applyBorder="0" applyAlignment="0" applyProtection="0"/>
    <xf numFmtId="44" fontId="1" fillId="0" borderId="0" applyBorder="0" applyAlignment="0" applyProtection="0"/>
    <xf numFmtId="42" fontId="1" fillId="0" borderId="0" applyBorder="0" applyAlignment="0" applyProtection="0"/>
    <xf numFmtId="9" fontId="1" fillId="0" borderId="0" applyBorder="0" applyAlignment="0" applyProtection="0"/>
    <xf numFmtId="0" fontId="9" fillId="0" borderId="0" applyBorder="0" applyAlignment="0" applyProtection="0"/>
    <xf numFmtId="0" fontId="2" fillId="0" borderId="0"/>
    <xf numFmtId="0" fontId="3" fillId="0" borderId="0" applyAlignment="0"/>
  </cellStyleXfs>
  <cellXfs count="67">
    <xf numFmtId="0" fontId="0" fillId="0" borderId="0" xfId="0"/>
    <xf numFmtId="0" fontId="4" fillId="0" borderId="0" xfId="7" applyFont="1"/>
    <xf numFmtId="2" fontId="4" fillId="0" borderId="0" xfId="7" applyNumberFormat="1" applyFont="1"/>
    <xf numFmtId="2" fontId="4" fillId="0" borderId="0" xfId="7" applyNumberFormat="1" applyFont="1" applyAlignment="1">
      <alignment horizontal="center" vertical="center"/>
    </xf>
    <xf numFmtId="0" fontId="4" fillId="0" borderId="0" xfId="7" applyFont="1"/>
    <xf numFmtId="0" fontId="0" fillId="0" borderId="0" xfId="7" applyFont="1"/>
    <xf numFmtId="0" fontId="7" fillId="0" borderId="0" xfId="7" applyFont="1"/>
    <xf numFmtId="0" fontId="7" fillId="0" borderId="0" xfId="7" applyFont="1"/>
    <xf numFmtId="0" fontId="4" fillId="0" borderId="0" xfId="7" applyFont="1" applyAlignment="1">
      <alignment horizontal="left" vertical="center" wrapText="1"/>
    </xf>
    <xf numFmtId="0" fontId="4" fillId="0" borderId="0" xfId="7" applyFont="1" applyAlignment="1">
      <alignment vertical="center" wrapText="1"/>
    </xf>
    <xf numFmtId="0" fontId="4" fillId="0" borderId="0" xfId="7" applyFont="1" applyAlignment="1">
      <alignment horizontal="left" vertical="center" wrapText="1"/>
    </xf>
    <xf numFmtId="0" fontId="8" fillId="0" borderId="0" xfId="7" applyFont="1" applyAlignment="1">
      <alignment vertical="center" wrapText="1"/>
    </xf>
    <xf numFmtId="2" fontId="4" fillId="0" borderId="0" xfId="7" applyNumberFormat="1" applyFont="1" applyAlignment="1">
      <alignment horizontal="left" vertical="center" wrapText="1"/>
    </xf>
    <xf numFmtId="166" fontId="4" fillId="0" borderId="0" xfId="7" applyNumberFormat="1" applyFont="1" applyAlignment="1">
      <alignment horizontal="left" vertical="center" wrapText="1"/>
    </xf>
    <xf numFmtId="0" fontId="0" fillId="0" borderId="0" xfId="7" applyFont="1" applyBorder="1" applyAlignment="1">
      <alignment vertical="center" wrapText="1"/>
    </xf>
    <xf numFmtId="167" fontId="4" fillId="0" borderId="0" xfId="7" applyNumberFormat="1" applyFont="1" applyAlignment="1">
      <alignment horizontal="left" vertical="center" wrapText="1"/>
    </xf>
    <xf numFmtId="0" fontId="8" fillId="0" borderId="0" xfId="7" applyFont="1" applyAlignment="1">
      <alignment horizontal="center" vertical="center" wrapText="1"/>
    </xf>
    <xf numFmtId="0" fontId="10" fillId="0" borderId="0" xfId="6" applyFont="1" applyBorder="1" applyAlignment="1">
      <alignment horizontal="center"/>
    </xf>
    <xf numFmtId="168" fontId="4" fillId="0" borderId="0" xfId="7" applyNumberFormat="1" applyFont="1" applyAlignment="1">
      <alignment horizontal="left" vertical="center" wrapText="1"/>
    </xf>
    <xf numFmtId="0" fontId="11" fillId="0" borderId="0" xfId="7" applyFont="1"/>
    <xf numFmtId="169" fontId="4" fillId="0" borderId="0" xfId="7" applyNumberFormat="1" applyFont="1" applyAlignment="1">
      <alignment horizontal="left" vertical="center" wrapText="1"/>
    </xf>
    <xf numFmtId="49" fontId="11" fillId="0" borderId="0" xfId="7" applyNumberFormat="1" applyFont="1"/>
    <xf numFmtId="170" fontId="11" fillId="0" borderId="0" xfId="7" applyNumberFormat="1" applyFont="1" applyAlignment="1">
      <alignment horizontal="left"/>
    </xf>
    <xf numFmtId="0" fontId="4" fillId="0" borderId="0" xfId="7" applyFont="1" applyAlignment="1">
      <alignment horizontal="center"/>
    </xf>
    <xf numFmtId="2" fontId="4" fillId="0" borderId="0" xfId="7" applyNumberFormat="1" applyFont="1"/>
    <xf numFmtId="2" fontId="4" fillId="0" borderId="0" xfId="7" applyNumberFormat="1" applyFont="1" applyAlignment="1">
      <alignment horizontal="center" vertical="center"/>
    </xf>
    <xf numFmtId="0" fontId="6" fillId="0" borderId="0" xfId="7" applyFont="1" applyAlignment="1">
      <alignment vertical="center"/>
    </xf>
    <xf numFmtId="0" fontId="4" fillId="0" borderId="0" xfId="7" applyFont="1" applyAlignment="1">
      <alignment horizontal="center" vertical="top"/>
    </xf>
    <xf numFmtId="4" fontId="4" fillId="0" borderId="0" xfId="7" applyNumberFormat="1" applyFont="1"/>
    <xf numFmtId="0" fontId="4" fillId="0" borderId="0" xfId="7" applyFont="1" applyAlignment="1">
      <alignment horizontal="center" vertical="center" wrapText="1"/>
    </xf>
    <xf numFmtId="0" fontId="4" fillId="0" borderId="0" xfId="7" applyFont="1" applyAlignment="1">
      <alignment vertical="center" wrapText="1"/>
    </xf>
    <xf numFmtId="0" fontId="4" fillId="0" borderId="0" xfId="7" applyFont="1" applyAlignment="1">
      <alignment vertical="center"/>
    </xf>
    <xf numFmtId="2" fontId="12" fillId="0" borderId="1" xfId="7" applyNumberFormat="1" applyFont="1" applyBorder="1" applyAlignment="1">
      <alignment horizontal="center" vertical="center" wrapText="1"/>
    </xf>
    <xf numFmtId="49" fontId="12" fillId="0" borderId="1" xfId="7" applyNumberFormat="1" applyFont="1" applyBorder="1" applyAlignment="1">
      <alignment horizontal="center" vertical="center" wrapText="1"/>
    </xf>
    <xf numFmtId="2" fontId="13" fillId="0" borderId="1" xfId="8" applyNumberFormat="1" applyFont="1" applyBorder="1" applyAlignment="1">
      <alignment horizontal="center" vertical="center" wrapText="1"/>
    </xf>
    <xf numFmtId="0" fontId="12" fillId="0" borderId="2" xfId="7" applyFont="1" applyBorder="1" applyAlignment="1">
      <alignment horizontal="center" vertical="center" wrapText="1"/>
    </xf>
    <xf numFmtId="0" fontId="13" fillId="0" borderId="1" xfId="7" applyFont="1" applyBorder="1" applyAlignment="1">
      <alignment horizontal="center" vertical="center" wrapText="1"/>
    </xf>
    <xf numFmtId="1" fontId="12" fillId="0" borderId="1" xfId="7" applyNumberFormat="1" applyFont="1" applyBorder="1" applyAlignment="1">
      <alignment horizontal="center" vertical="center" wrapText="1"/>
    </xf>
    <xf numFmtId="4" fontId="13" fillId="0" borderId="1" xfId="8" applyNumberFormat="1" applyFont="1" applyBorder="1" applyAlignment="1">
      <alignment horizontal="center" vertical="center" wrapText="1"/>
    </xf>
    <xf numFmtId="4" fontId="13" fillId="0" borderId="3" xfId="8" applyNumberFormat="1" applyFont="1" applyBorder="1" applyAlignment="1">
      <alignment horizontal="center" vertical="center" wrapText="1"/>
    </xf>
    <xf numFmtId="2" fontId="12" fillId="0" borderId="1" xfId="7" applyNumberFormat="1" applyFont="1" applyBorder="1" applyAlignment="1">
      <alignment horizontal="center" vertical="center"/>
    </xf>
    <xf numFmtId="2" fontId="12" fillId="0" borderId="2" xfId="7" applyNumberFormat="1" applyFont="1" applyBorder="1" applyAlignment="1">
      <alignment horizontal="center" vertical="center" wrapText="1"/>
    </xf>
    <xf numFmtId="4" fontId="12" fillId="0" borderId="2" xfId="7" applyNumberFormat="1" applyFont="1" applyBorder="1" applyAlignment="1">
      <alignment horizontal="center" vertical="center" wrapText="1"/>
    </xf>
    <xf numFmtId="4" fontId="14" fillId="0" borderId="4" xfId="7" applyNumberFormat="1" applyFont="1" applyBorder="1" applyAlignment="1">
      <alignment horizontal="right" vertical="top" wrapText="1"/>
    </xf>
    <xf numFmtId="4" fontId="14" fillId="0" borderId="4" xfId="7" applyNumberFormat="1" applyFont="1" applyBorder="1" applyAlignment="1">
      <alignment horizontal="center" vertical="top" wrapText="1"/>
    </xf>
    <xf numFmtId="0" fontId="13" fillId="0" borderId="1" xfId="7" applyFont="1" applyBorder="1" applyAlignment="1">
      <alignment horizontal="center" vertical="center"/>
    </xf>
    <xf numFmtId="0" fontId="6" fillId="0" borderId="0" xfId="7" applyFont="1" applyAlignment="1">
      <alignment horizontal="center" vertical="center" wrapText="1"/>
    </xf>
    <xf numFmtId="0" fontId="11" fillId="0" borderId="0" xfId="7" applyFont="1" applyAlignment="1">
      <alignment horizontal="left"/>
    </xf>
    <xf numFmtId="0" fontId="4" fillId="0" borderId="0" xfId="7" applyFont="1" applyAlignment="1">
      <alignment horizontal="left" vertical="center" wrapText="1"/>
    </xf>
    <xf numFmtId="0" fontId="8" fillId="0" borderId="0" xfId="7" applyFont="1" applyAlignment="1">
      <alignment horizontal="center" vertical="center" wrapText="1"/>
    </xf>
    <xf numFmtId="0" fontId="0" fillId="0" borderId="0" xfId="7" applyFont="1" applyBorder="1" applyAlignment="1">
      <alignment horizontal="center" vertical="center" wrapText="1"/>
    </xf>
    <xf numFmtId="0" fontId="4" fillId="0" borderId="0" xfId="7" applyFont="1" applyAlignment="1">
      <alignment horizontal="center" vertical="center"/>
    </xf>
    <xf numFmtId="0" fontId="4" fillId="0" borderId="0" xfId="7" applyFont="1" applyAlignment="1">
      <alignment horizontal="center" vertical="top"/>
    </xf>
    <xf numFmtId="0" fontId="4" fillId="0" borderId="0" xfId="7" applyFont="1" applyAlignment="1">
      <alignment wrapText="1"/>
    </xf>
    <xf numFmtId="0" fontId="6" fillId="0" borderId="0" xfId="7" applyFont="1" applyAlignment="1">
      <alignment horizontal="center" vertical="top" wrapText="1"/>
    </xf>
    <xf numFmtId="2" fontId="13" fillId="0" borderId="1" xfId="8" applyNumberFormat="1" applyFont="1" applyBorder="1" applyAlignment="1">
      <alignment horizontal="center" vertical="center" wrapText="1"/>
    </xf>
    <xf numFmtId="2" fontId="12" fillId="0" borderId="1" xfId="7" applyNumberFormat="1" applyFont="1" applyBorder="1" applyAlignment="1">
      <alignment horizontal="center" vertical="center" wrapText="1"/>
    </xf>
    <xf numFmtId="0" fontId="13" fillId="0" borderId="1" xfId="7" applyFont="1" applyBorder="1" applyAlignment="1">
      <alignment vertical="center" wrapText="1"/>
    </xf>
    <xf numFmtId="0" fontId="13" fillId="0" borderId="1" xfId="7" applyFont="1" applyBorder="1" applyAlignment="1">
      <alignment horizontal="center" vertical="center"/>
    </xf>
    <xf numFmtId="0" fontId="14" fillId="0" borderId="1" xfId="7" applyFont="1" applyBorder="1" applyAlignment="1">
      <alignment horizontal="right" vertical="top" wrapText="1"/>
    </xf>
    <xf numFmtId="4" fontId="14" fillId="0" borderId="1" xfId="7" applyNumberFormat="1" applyFont="1" applyBorder="1" applyAlignment="1">
      <alignment horizontal="right" vertical="top" wrapText="1"/>
    </xf>
    <xf numFmtId="0" fontId="4" fillId="0" borderId="0" xfId="7" applyFont="1" applyAlignment="1">
      <alignment horizontal="left" vertical="top" wrapText="1"/>
    </xf>
    <xf numFmtId="0" fontId="12" fillId="0" borderId="1" xfId="7" applyFont="1" applyBorder="1" applyAlignment="1">
      <alignment horizontal="center" vertical="center" wrapText="1"/>
    </xf>
    <xf numFmtId="0" fontId="4" fillId="0" borderId="0" xfId="7" applyFont="1" applyAlignment="1">
      <alignment horizontal="right" wrapText="1"/>
    </xf>
    <xf numFmtId="0" fontId="5" fillId="0" borderId="0" xfId="7" applyFont="1" applyAlignment="1">
      <alignment horizontal="center" vertical="center" wrapText="1"/>
    </xf>
    <xf numFmtId="0" fontId="12" fillId="0" borderId="1" xfId="7" applyFont="1" applyBorder="1" applyAlignment="1">
      <alignment vertical="center" wrapText="1"/>
    </xf>
    <xf numFmtId="0" fontId="12" fillId="0" borderId="1" xfId="7" applyFont="1" applyBorder="1" applyAlignment="1">
      <alignment horizontal="justify" vertical="center" wrapText="1"/>
    </xf>
  </cellXfs>
  <cellStyles count="9">
    <cellStyle name="*unknown*" xfId="6"/>
    <cellStyle name="Comma" xfId="1"/>
    <cellStyle name="Comma [0]" xfId="2"/>
    <cellStyle name="Currency" xfId="3"/>
    <cellStyle name="Currency [0]" xfId="4"/>
    <cellStyle name="Normal" xfId="7"/>
    <cellStyle name="Percent" xfId="5"/>
    <cellStyle name="Обычный" xfId="0" builtinId="0"/>
    <cellStyle name="Обычный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175320</xdr:colOff>
      <xdr:row>5</xdr:row>
      <xdr:rowOff>205920</xdr:rowOff>
    </xdr:from>
    <xdr:to>
      <xdr:col>10</xdr:col>
      <xdr:colOff>929520</xdr:colOff>
      <xdr:row>5</xdr:row>
      <xdr:rowOff>601920</xdr:rowOff>
    </xdr:to>
    <xdr:pic>
      <xdr:nvPicPr>
        <xdr:cNvPr id="2" name="/xl/media/image.wm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152280</xdr:colOff>
      <xdr:row>5</xdr:row>
      <xdr:rowOff>182880</xdr:rowOff>
    </xdr:from>
    <xdr:to>
      <xdr:col>9</xdr:col>
      <xdr:colOff>1020600</xdr:colOff>
      <xdr:row>5</xdr:row>
      <xdr:rowOff>632160</xdr:rowOff>
    </xdr:to>
    <xdr:pic>
      <xdr:nvPicPr>
        <xdr:cNvPr id="3" name="/xl/media/image2.wm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44"/>
  <sheetViews>
    <sheetView tabSelected="1" view="pageBreakPreview" topLeftCell="C1" zoomScale="60" workbookViewId="0">
      <selection activeCell="C12" sqref="C12"/>
    </sheetView>
  </sheetViews>
  <sheetFormatPr defaultColWidth="9.07421875" defaultRowHeight="14.15"/>
  <cols>
    <col min="1" max="1" width="5.3046875" style="1" customWidth="1"/>
    <col min="2" max="2" width="20.84375" style="1" customWidth="1"/>
    <col min="3" max="3" width="13.07421875" style="1" customWidth="1"/>
    <col min="4" max="4" width="18.84375" style="1" customWidth="1"/>
    <col min="5" max="5" width="10.07421875" style="1" customWidth="1"/>
    <col min="6" max="6" width="9.3046875" style="1" customWidth="1"/>
    <col min="7" max="7" width="17.4609375" style="1" customWidth="1"/>
    <col min="8" max="9" width="17.4609375" style="2" customWidth="1"/>
    <col min="10" max="10" width="18.3046875" style="3" customWidth="1"/>
    <col min="11" max="11" width="15.3046875" style="3" customWidth="1"/>
    <col min="12" max="12" width="19.4609375" style="2" customWidth="1"/>
    <col min="13" max="13" width="13" style="2" customWidth="1"/>
    <col min="14" max="14" width="23.3046875" style="2" customWidth="1"/>
    <col min="15" max="254" width="9.07421875" style="1"/>
    <col min="255" max="16384" width="9.07421875" style="4"/>
  </cols>
  <sheetData>
    <row r="1" spans="1:254" s="5" customFormat="1" ht="29.25" customHeight="1">
      <c r="J1" s="63" t="s">
        <v>22</v>
      </c>
      <c r="K1" s="63"/>
      <c r="L1" s="63"/>
      <c r="M1" s="63"/>
      <c r="N1" s="63"/>
      <c r="O1" s="63"/>
    </row>
    <row r="2" spans="1:254" ht="25.5" customHeight="1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</row>
    <row r="3" spans="1:254" ht="30" customHeight="1">
      <c r="A3" s="62" t="s">
        <v>1</v>
      </c>
      <c r="B3" s="62"/>
      <c r="C3" s="65" t="s">
        <v>23</v>
      </c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 ht="51.75" customHeight="1">
      <c r="A4" s="62" t="s">
        <v>2</v>
      </c>
      <c r="B4" s="62"/>
      <c r="C4" s="66" t="s">
        <v>25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 ht="93.75" customHeight="1">
      <c r="A5" s="62" t="s">
        <v>3</v>
      </c>
      <c r="B5" s="62" t="s">
        <v>4</v>
      </c>
      <c r="C5" s="62"/>
      <c r="D5" s="62" t="s">
        <v>5</v>
      </c>
      <c r="E5" s="62" t="s">
        <v>6</v>
      </c>
      <c r="F5" s="56" t="s">
        <v>7</v>
      </c>
      <c r="G5" s="32" t="s">
        <v>8</v>
      </c>
      <c r="H5" s="32" t="s">
        <v>9</v>
      </c>
      <c r="I5" s="32" t="s">
        <v>10</v>
      </c>
      <c r="J5" s="33" t="s">
        <v>11</v>
      </c>
      <c r="K5" s="33" t="s">
        <v>12</v>
      </c>
      <c r="L5" s="33" t="s">
        <v>13</v>
      </c>
      <c r="M5" s="55" t="s">
        <v>19</v>
      </c>
      <c r="N5" s="56" t="s">
        <v>14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</row>
    <row r="6" spans="1:254" ht="74.25" customHeight="1">
      <c r="A6" s="62"/>
      <c r="B6" s="62"/>
      <c r="C6" s="62"/>
      <c r="D6" s="62"/>
      <c r="E6" s="62"/>
      <c r="F6" s="56"/>
      <c r="G6" s="34" t="s">
        <v>15</v>
      </c>
      <c r="H6" s="34" t="s">
        <v>15</v>
      </c>
      <c r="I6" s="34" t="s">
        <v>15</v>
      </c>
      <c r="J6" s="33"/>
      <c r="K6" s="33"/>
      <c r="L6" s="33" t="s">
        <v>16</v>
      </c>
      <c r="M6" s="55"/>
      <c r="N6" s="56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1:254" ht="44.25" customHeight="1">
      <c r="A7" s="35">
        <v>1</v>
      </c>
      <c r="B7" s="57" t="s">
        <v>20</v>
      </c>
      <c r="C7" s="58"/>
      <c r="D7" s="45" t="s">
        <v>21</v>
      </c>
      <c r="E7" s="36" t="s">
        <v>17</v>
      </c>
      <c r="F7" s="37">
        <v>10</v>
      </c>
      <c r="G7" s="38">
        <v>124882</v>
      </c>
      <c r="H7" s="38">
        <v>132370</v>
      </c>
      <c r="I7" s="39" t="s">
        <v>24</v>
      </c>
      <c r="J7" s="40">
        <f>SQRT((POWER(G7-L7,2)+POWER(H7-L7,2))/(COUNT(G7:H7)-1))</f>
        <v>5294.8155775248679</v>
      </c>
      <c r="K7" s="41">
        <f>IF(L7=0,0,J7/L7*100)</f>
        <v>4.11644269239879</v>
      </c>
      <c r="L7" s="42">
        <f>AVERAGE(G7:H7)</f>
        <v>128626</v>
      </c>
      <c r="M7" s="42">
        <f>G7</f>
        <v>124882</v>
      </c>
      <c r="N7" s="42">
        <f>F7*M7</f>
        <v>1248820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</row>
    <row r="8" spans="1:254" s="7" customFormat="1" ht="15" customHeight="1">
      <c r="A8" s="59" t="s">
        <v>18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60"/>
      <c r="M8" s="43"/>
      <c r="N8" s="44">
        <f>SUM(N7:N7)</f>
        <v>1248820</v>
      </c>
      <c r="O8" s="6"/>
    </row>
    <row r="9" spans="1:254" ht="57.75" customHeight="1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" customHeight="1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" customHeight="1">
      <c r="A11" s="10"/>
      <c r="B11" s="10"/>
      <c r="C11" s="10"/>
      <c r="D11" s="8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" customHeight="1">
      <c r="A12" s="11"/>
      <c r="B12" s="11"/>
      <c r="C12" s="11"/>
      <c r="D12" s="11"/>
      <c r="E12" s="11"/>
      <c r="F12" s="11"/>
      <c r="G12" s="11"/>
      <c r="H12" s="11"/>
      <c r="I12" s="10"/>
      <c r="J12" s="10"/>
      <c r="K12" s="10"/>
      <c r="L12" s="10"/>
      <c r="M12" s="10"/>
      <c r="N12" s="10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" customHeight="1">
      <c r="A13" s="11"/>
      <c r="B13" s="11"/>
      <c r="C13" s="11"/>
      <c r="D13" s="11"/>
      <c r="E13" s="11"/>
      <c r="F13" s="11"/>
      <c r="G13" s="11"/>
      <c r="H13" s="11"/>
      <c r="I13" s="10"/>
      <c r="J13" s="12"/>
      <c r="K13" s="10"/>
      <c r="L13" s="13"/>
      <c r="M13" s="10"/>
      <c r="N13" s="12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" customHeight="1">
      <c r="A14" s="11"/>
      <c r="B14" s="11"/>
      <c r="C14" s="11"/>
      <c r="D14" s="14"/>
      <c r="E14" s="14"/>
      <c r="F14" s="14"/>
      <c r="G14" s="14"/>
      <c r="H14" s="14"/>
      <c r="I14" s="10"/>
      <c r="J14" s="10"/>
      <c r="K14" s="10"/>
      <c r="L14" s="15"/>
      <c r="M14" s="10"/>
      <c r="N14" s="10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" customHeight="1">
      <c r="A15" s="49"/>
      <c r="B15" s="49"/>
      <c r="C15" s="49"/>
      <c r="D15" s="50"/>
      <c r="E15" s="50"/>
      <c r="F15" s="50"/>
      <c r="G15" s="50"/>
      <c r="H15" s="50"/>
      <c r="I15" s="10"/>
      <c r="J15" s="10"/>
      <c r="K15" s="10"/>
      <c r="L15" s="10"/>
      <c r="M15" s="10"/>
      <c r="N15" s="10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" customHeight="1">
      <c r="A16" s="49"/>
      <c r="B16" s="49"/>
      <c r="C16" s="49"/>
      <c r="D16" s="50"/>
      <c r="E16" s="50"/>
      <c r="F16" s="50"/>
      <c r="G16" s="50"/>
      <c r="H16" s="50"/>
      <c r="I16" s="10"/>
      <c r="J16" s="10"/>
      <c r="K16" s="10"/>
      <c r="L16" s="10"/>
      <c r="M16" s="10"/>
      <c r="N16" s="10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" customHeight="1">
      <c r="A17" s="16"/>
      <c r="B17" s="16"/>
      <c r="C17" s="16"/>
      <c r="D17" s="17"/>
      <c r="E17" s="17"/>
      <c r="F17" s="17"/>
      <c r="G17" s="17"/>
      <c r="H17" s="17"/>
      <c r="I17" s="10"/>
      <c r="J17" s="10"/>
      <c r="K17" s="10"/>
      <c r="L17" s="18"/>
      <c r="M17" s="10"/>
      <c r="N17" s="10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" customHeight="1">
      <c r="A18" s="10"/>
      <c r="B18" s="10"/>
      <c r="C18" s="10"/>
      <c r="D18" s="8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" customHeight="1">
      <c r="A19" s="47"/>
      <c r="B19" s="47"/>
      <c r="C19" s="47"/>
      <c r="D19" s="47"/>
      <c r="E19" s="47"/>
      <c r="F19" s="19"/>
      <c r="G19" s="19"/>
      <c r="H19" s="19"/>
      <c r="I19" s="19"/>
      <c r="J19" s="19"/>
      <c r="K19" s="19"/>
      <c r="L19" s="20"/>
      <c r="M19" s="10"/>
      <c r="N19" s="10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" customHeight="1">
      <c r="A20" s="47"/>
      <c r="B20" s="47"/>
      <c r="C20" s="21"/>
      <c r="D20" s="19"/>
      <c r="E20" s="19"/>
      <c r="F20" s="19"/>
      <c r="G20" s="19"/>
      <c r="H20" s="19"/>
      <c r="I20" s="19"/>
      <c r="J20" s="19"/>
      <c r="K20" s="19"/>
      <c r="L20" s="10"/>
      <c r="M20" s="10"/>
      <c r="N20" s="10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5" customHeight="1">
      <c r="A21" s="47"/>
      <c r="B21" s="47"/>
      <c r="C21" s="22"/>
      <c r="D21" s="19"/>
      <c r="E21" s="19"/>
      <c r="F21" s="19"/>
      <c r="G21" s="19"/>
      <c r="H21" s="19"/>
      <c r="I21" s="19"/>
      <c r="J21" s="19"/>
      <c r="K21" s="19"/>
      <c r="L21" s="10"/>
      <c r="M21" s="10"/>
      <c r="N21" s="10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5" customHeight="1">
      <c r="A22" s="10"/>
      <c r="B22" s="10"/>
      <c r="C22" s="10"/>
      <c r="D22" s="8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21" customHeight="1">
      <c r="A26" s="4"/>
      <c r="B26" s="4"/>
      <c r="C26" s="23"/>
      <c r="D26" s="23"/>
      <c r="E26" s="4"/>
      <c r="F26" s="51"/>
      <c r="G26" s="51"/>
      <c r="H26" s="24"/>
      <c r="I26" s="25"/>
      <c r="J26" s="25"/>
      <c r="K26" s="24"/>
      <c r="L26" s="25"/>
      <c r="M26" s="25"/>
      <c r="N26" s="25"/>
      <c r="O26" s="2"/>
      <c r="P26" s="3"/>
      <c r="Q26" s="3"/>
      <c r="R26" s="3"/>
      <c r="S26" s="2"/>
      <c r="T26" s="2"/>
      <c r="U26" s="3"/>
      <c r="V26" s="3"/>
      <c r="W26" s="3"/>
      <c r="X26" s="3"/>
      <c r="Y26" s="2"/>
      <c r="Z26" s="2"/>
      <c r="AA26" s="2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7.25" customHeight="1">
      <c r="A27" s="26"/>
      <c r="B27" s="26"/>
      <c r="C27" s="27"/>
      <c r="D27" s="27"/>
      <c r="E27" s="4"/>
      <c r="F27" s="52"/>
      <c r="G27" s="52"/>
      <c r="H27" s="4"/>
      <c r="I27" s="28"/>
      <c r="J27" s="4"/>
      <c r="K27" s="4"/>
      <c r="L27" s="4"/>
      <c r="M27" s="4"/>
      <c r="N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31.5" customHeight="1">
      <c r="A28" s="53"/>
      <c r="B28" s="53"/>
      <c r="C28" s="53"/>
      <c r="D28" s="53"/>
      <c r="E28" s="53"/>
      <c r="H28" s="1"/>
      <c r="I28" s="1"/>
      <c r="J28" s="1"/>
      <c r="K28" s="1"/>
      <c r="L28" s="1"/>
      <c r="M28" s="1"/>
      <c r="N28" s="1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24" customHeight="1">
      <c r="A29" s="54"/>
      <c r="B29" s="54"/>
      <c r="C29" s="54"/>
      <c r="D29" s="54"/>
      <c r="E29" s="54"/>
      <c r="H29" s="1"/>
      <c r="I29" s="1"/>
      <c r="J29" s="1"/>
      <c r="K29" s="1"/>
      <c r="L29" s="1"/>
      <c r="M29" s="1"/>
      <c r="N29" s="1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30.75" customHeight="1">
      <c r="A30" s="46"/>
      <c r="B30" s="46"/>
      <c r="C30" s="46"/>
      <c r="D30" s="46"/>
      <c r="E30" s="46"/>
      <c r="H30" s="1"/>
      <c r="I30" s="1"/>
      <c r="J30" s="1"/>
      <c r="K30" s="1"/>
      <c r="L30" s="1"/>
      <c r="M30" s="1"/>
      <c r="N30" s="1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21" customHeight="1">
      <c r="A31" s="46"/>
      <c r="B31" s="46"/>
      <c r="C31" s="46"/>
      <c r="D31" s="46"/>
      <c r="E31" s="46"/>
      <c r="F31" s="29"/>
      <c r="G31" s="9"/>
      <c r="H31" s="1"/>
      <c r="I31" s="1"/>
      <c r="J31" s="9"/>
      <c r="K31" s="1"/>
      <c r="L31" s="1"/>
      <c r="M31" s="1"/>
      <c r="N31" s="1"/>
      <c r="S31" s="9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14.25" customHeight="1">
      <c r="A32" s="30"/>
      <c r="B32" s="30"/>
      <c r="C32" s="30"/>
      <c r="D32" s="30"/>
      <c r="E32" s="30"/>
      <c r="F32" s="9"/>
      <c r="G32" s="9"/>
      <c r="H32" s="9"/>
      <c r="I32" s="9"/>
      <c r="J32" s="9"/>
      <c r="K32" s="9"/>
      <c r="L32" s="9"/>
      <c r="M32" s="9"/>
      <c r="N32" s="9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14.25" customHeight="1">
      <c r="A33" s="31"/>
      <c r="B33" s="31"/>
      <c r="G33" s="2"/>
      <c r="I33" s="3"/>
      <c r="K33" s="2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ht="14.25" customHeight="1">
      <c r="A34" s="31"/>
      <c r="B34" s="31"/>
      <c r="G34" s="2"/>
      <c r="I34" s="3"/>
      <c r="K34" s="2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ht="14.25" customHeight="1">
      <c r="A35" s="31"/>
      <c r="B35" s="31"/>
      <c r="G35" s="2"/>
      <c r="I35" s="3"/>
      <c r="K35" s="2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ht="14.25" customHeight="1">
      <c r="A36" s="31"/>
      <c r="B36" s="31"/>
      <c r="G36" s="2"/>
      <c r="I36" s="3"/>
      <c r="K36" s="2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ht="14.25" customHeight="1">
      <c r="A37" s="31"/>
      <c r="B37" s="31"/>
      <c r="G37" s="2"/>
      <c r="I37" s="3"/>
      <c r="K37" s="2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ht="14.25" customHeight="1">
      <c r="A38" s="31"/>
      <c r="B38" s="31"/>
      <c r="G38" s="2"/>
      <c r="I38" s="3"/>
      <c r="K38" s="2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ht="14.25" customHeight="1">
      <c r="A39" s="31"/>
      <c r="B39" s="31"/>
      <c r="G39" s="2"/>
      <c r="I39" s="3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</row>
    <row r="40" spans="1:254" ht="14.25" customHeight="1">
      <c r="A40" s="31"/>
      <c r="B40" s="31"/>
      <c r="G40" s="2"/>
      <c r="I40" s="3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</row>
    <row r="41" spans="1:254" ht="14.25" customHeight="1">
      <c r="A41" s="31"/>
      <c r="B41" s="31"/>
      <c r="G41" s="2"/>
      <c r="I41" s="3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</row>
    <row r="42" spans="1:254" ht="14.25" customHeight="1">
      <c r="A42" s="31"/>
      <c r="B42" s="31"/>
      <c r="G42" s="2"/>
      <c r="I42" s="3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</row>
    <row r="43" spans="1:254" ht="14.25" customHeight="1">
      <c r="A43" s="4"/>
      <c r="B43" s="31"/>
      <c r="C43" s="31"/>
      <c r="D43" s="31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</row>
    <row r="44" spans="1:254" ht="14.25" customHeight="1">
      <c r="A44" s="4"/>
      <c r="B44" s="31"/>
      <c r="C44" s="31"/>
      <c r="D44" s="31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</row>
  </sheetData>
  <mergeCells count="31">
    <mergeCell ref="J1:O1"/>
    <mergeCell ref="A2:N2"/>
    <mergeCell ref="A3:B3"/>
    <mergeCell ref="C3:N3"/>
    <mergeCell ref="A4:B4"/>
    <mergeCell ref="C4:N4"/>
    <mergeCell ref="M5:M6"/>
    <mergeCell ref="N5:N6"/>
    <mergeCell ref="B7:C7"/>
    <mergeCell ref="A8:L8"/>
    <mergeCell ref="A9:O9"/>
    <mergeCell ref="A5:A6"/>
    <mergeCell ref="B5:C6"/>
    <mergeCell ref="D5:D6"/>
    <mergeCell ref="E5:E6"/>
    <mergeCell ref="F5:F6"/>
    <mergeCell ref="A30:E30"/>
    <mergeCell ref="A31:E31"/>
    <mergeCell ref="A21:B21"/>
    <mergeCell ref="A10:N10"/>
    <mergeCell ref="A15:C15"/>
    <mergeCell ref="D15:H15"/>
    <mergeCell ref="A16:C16"/>
    <mergeCell ref="D16:H16"/>
    <mergeCell ref="F26:G26"/>
    <mergeCell ref="F27:G27"/>
    <mergeCell ref="A28:E28"/>
    <mergeCell ref="A29:E29"/>
    <mergeCell ref="A19:B19"/>
    <mergeCell ref="C19:E19"/>
    <mergeCell ref="A20:B20"/>
  </mergeCells>
  <pageMargins left="0.7" right="0.7" top="0.75" bottom="0.75" header="0.3" footer="0.3"/>
  <pageSetup paperSize="9" scale="3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Дрига Ирина</dc:creator>
  <cp:lastModifiedBy>Samsung</cp:lastModifiedBy>
  <cp:lastPrinted>2026-09-24T09:04:38Z</cp:lastPrinted>
  <dcterms:created xsi:type="dcterms:W3CDTF">2026-09-18T05:24:18Z</dcterms:created>
  <dcterms:modified xsi:type="dcterms:W3CDTF">2026-09-24T16:34:47Z</dcterms:modified>
</cp:coreProperties>
</file>