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glavbuh\Desktop\Оборудование\"/>
    </mc:Choice>
  </mc:AlternateContent>
  <xr:revisionPtr revIDLastSave="0" documentId="13_ncr:1_{8A9F812E-9B05-406B-807F-9C08444420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N8" i="1" s="1"/>
  <c r="M9" i="1"/>
  <c r="N9" i="1" s="1"/>
  <c r="M10" i="1"/>
  <c r="N10" i="1" s="1"/>
  <c r="M11" i="1"/>
  <c r="N11" i="1" s="1"/>
  <c r="M12" i="1"/>
  <c r="N12" i="1" s="1"/>
  <c r="L8" i="1"/>
  <c r="L9" i="1"/>
  <c r="L10" i="1"/>
  <c r="J10" i="1" s="1"/>
  <c r="K10" i="1" s="1"/>
  <c r="L11" i="1"/>
  <c r="L12" i="1"/>
  <c r="J9" i="1"/>
  <c r="K9" i="1" s="1"/>
  <c r="M7" i="1"/>
  <c r="N7" i="1" s="1"/>
  <c r="L7" i="1"/>
  <c r="J7" i="1" s="1"/>
  <c r="K7" i="1" s="1"/>
  <c r="J12" i="1" l="1"/>
  <c r="K12" i="1" s="1"/>
  <c r="J11" i="1"/>
  <c r="K11" i="1" s="1"/>
  <c r="J8" i="1"/>
  <c r="K8" i="1" s="1"/>
  <c r="N13" i="1"/>
</calcChain>
</file>

<file path=xl/sharedStrings.xml><?xml version="1.0" encoding="utf-8"?>
<sst xmlns="http://schemas.openxmlformats.org/spreadsheetml/2006/main" count="48" uniqueCount="36">
  <si>
    <t>ОБОСНОВАНИЕ НАЧАЛЬНОЙ (МАКСИМАЛЬНОЙ) ЦЕНЫ ДОГОВОРА</t>
  </si>
  <si>
    <t>Предмет договора</t>
  </si>
  <si>
    <t>Используемый метод определения НМЦД 
с обоснованием:</t>
  </si>
  <si>
    <t>№</t>
  </si>
  <si>
    <t>Наименование товара, услуги (работы)</t>
  </si>
  <si>
    <t>ОКПД2</t>
  </si>
  <si>
    <t>Единица измерения</t>
  </si>
  <si>
    <t xml:space="preserve">Кол-во </t>
  </si>
  <si>
    <t xml:space="preserve">Источник № 1 </t>
  </si>
  <si>
    <t xml:space="preserve">Источник № 2 </t>
  </si>
  <si>
    <t xml:space="preserve">Источник №3 </t>
  </si>
  <si>
    <t>Среднеквадр. отклонение</t>
  </si>
  <si>
    <t>Коэффициент вариации (%)</t>
  </si>
  <si>
    <t xml:space="preserve">Средняя арифметическая цена за единицу    </t>
  </si>
  <si>
    <t>Начальная (максимальная) цена, руб</t>
  </si>
  <si>
    <t>Цена за единицу изм. (руб.)*</t>
  </si>
  <si>
    <t xml:space="preserve">&lt;ц&gt; </t>
  </si>
  <si>
    <t>компл.</t>
  </si>
  <si>
    <t>шт.</t>
  </si>
  <si>
    <t>Начальная (максимальная) цена договора, руб.</t>
  </si>
  <si>
    <t>Цена за ед. по выбранному ценовому предложению, руб.</t>
  </si>
  <si>
    <t>Пылесос</t>
  </si>
  <si>
    <t>27.51.21.111</t>
  </si>
  <si>
    <t>Магнитно-маркерная доска на стенде</t>
  </si>
  <si>
    <t>32.99.53.130</t>
  </si>
  <si>
    <t>Коврик входной влаговпитывающий на резиновой основе</t>
  </si>
  <si>
    <t>22.19.73.120</t>
  </si>
  <si>
    <t>Бактерицидный ультрафиолетовый облучатель-рециркулятор</t>
  </si>
  <si>
    <t>28.25.14.119</t>
  </si>
  <si>
    <t>Комплект кухонных принадлежностей — набор алюминиевой посуды для приготовления пищи</t>
  </si>
  <si>
    <t>Комплект кухонных принадлежностей — набор керамической столовой посуды</t>
  </si>
  <si>
    <t>23.41.12.110</t>
  </si>
  <si>
    <t>-</t>
  </si>
  <si>
    <t>Метод сопоставимых рыночных цен (анализа рынка). Расчет выполнен в соответствии с пунктами 6.2, 6.3, 6.8 и 6.12 Положения о закупке товаров, работ, услуг АСУСО Омской области «Омский дом-интернат». Использованы две ценовые информации: коммерческое предложение ООО «ГлавОмскСервис» от 21.09.2026 и коммерческое предложение ООО «Оптимальное решение» от 21.09.2026. В соответствии с пунктом 6.8 Положения НМЦД установлена по наименьшей из сопоставимых цен, не превышающей среднее значение рыночной стоимости.</t>
  </si>
  <si>
    <t>Приложение № 2
к извещению</t>
  </si>
  <si>
    <t xml:space="preserve"> Поставка бытовой техники, оборудования, хозяйственных товаров и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</si>
</sst>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0.0000000"/>
    <numFmt numFmtId="165" formatCode="0.00000000"/>
    <numFmt numFmtId="166" formatCode="0.00000000000"/>
    <numFmt numFmtId="167" formatCode="0.000"/>
    <numFmt numFmtId="168" formatCode="m/d/yyyy"/>
  </numFmts>
  <fonts count="16" x14ac:knownFonts="1">
    <font>
      <sz val="11"/>
      <color theme="1"/>
      <name val="Calibri"/>
    </font>
    <font>
      <sz val="10"/>
      <name val="Arial"/>
    </font>
    <font>
      <sz val="11"/>
      <name val="Calibri"/>
    </font>
    <font>
      <sz val="11"/>
      <color rgb="FF000000"/>
      <name val="Calibri"/>
    </font>
    <font>
      <sz val="11"/>
      <color theme="1"/>
      <name val="Times New Roman"/>
    </font>
    <font>
      <b/>
      <sz val="14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z val="10"/>
      <color rgb="FF000000"/>
      <name val="Times New Roman"/>
    </font>
    <font>
      <sz val="11"/>
      <color theme="10"/>
      <name val="Calibri"/>
    </font>
    <font>
      <sz val="11"/>
      <name val="Times New Roman"/>
    </font>
    <font>
      <sz val="12"/>
      <name val="Times New Roman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43" fontId="1" fillId="0" borderId="0" applyBorder="0" applyAlignment="0" applyProtection="0"/>
    <xf numFmtId="41" fontId="1" fillId="0" borderId="0" applyBorder="0" applyAlignment="0" applyProtection="0"/>
    <xf numFmtId="44" fontId="1" fillId="0" borderId="0" applyBorder="0" applyAlignment="0" applyProtection="0"/>
    <xf numFmtId="42" fontId="1" fillId="0" borderId="0" applyBorder="0" applyAlignment="0" applyProtection="0"/>
    <xf numFmtId="9" fontId="1" fillId="0" borderId="0" applyBorder="0" applyAlignment="0" applyProtection="0"/>
    <xf numFmtId="0" fontId="9" fillId="0" borderId="0" applyBorder="0" applyAlignment="0" applyProtection="0"/>
    <xf numFmtId="0" fontId="2" fillId="0" borderId="0"/>
    <xf numFmtId="0" fontId="3" fillId="0" borderId="0" applyAlignment="0"/>
  </cellStyleXfs>
  <cellXfs count="62">
    <xf numFmtId="0" fontId="0" fillId="0" borderId="0" xfId="0"/>
    <xf numFmtId="0" fontId="0" fillId="0" borderId="0" xfId="7" applyFont="1" applyFill="1"/>
    <xf numFmtId="0" fontId="13" fillId="0" borderId="0" xfId="7" applyFont="1" applyFill="1" applyAlignment="1">
      <alignment horizontal="right" wrapText="1"/>
    </xf>
    <xf numFmtId="0" fontId="4" fillId="0" borderId="0" xfId="7" applyFont="1" applyFill="1" applyAlignment="1">
      <alignment horizontal="right" wrapText="1"/>
    </xf>
    <xf numFmtId="0" fontId="5" fillId="0" borderId="0" xfId="7" applyFont="1" applyFill="1" applyAlignment="1">
      <alignment horizontal="center" vertical="center" wrapText="1"/>
    </xf>
    <xf numFmtId="0" fontId="4" fillId="0" borderId="0" xfId="7" applyFont="1" applyFill="1"/>
    <xf numFmtId="0" fontId="14" fillId="0" borderId="1" xfId="7" applyFont="1" applyFill="1" applyBorder="1" applyAlignment="1">
      <alignment horizontal="center" vertical="center" wrapText="1"/>
    </xf>
    <xf numFmtId="0" fontId="14" fillId="0" borderId="1" xfId="7" applyFont="1" applyFill="1" applyBorder="1" applyAlignment="1">
      <alignment vertical="center" wrapText="1"/>
    </xf>
    <xf numFmtId="0" fontId="14" fillId="0" borderId="1" xfId="7" applyFont="1" applyFill="1" applyBorder="1" applyAlignment="1">
      <alignment horizontal="justify" vertical="center" wrapText="1"/>
    </xf>
    <xf numFmtId="2" fontId="14" fillId="0" borderId="1" xfId="7" applyNumberFormat="1" applyFont="1" applyFill="1" applyBorder="1" applyAlignment="1">
      <alignment horizontal="center" vertical="center" wrapText="1"/>
    </xf>
    <xf numFmtId="2" fontId="14" fillId="0" borderId="1" xfId="7" applyNumberFormat="1" applyFont="1" applyFill="1" applyBorder="1" applyAlignment="1">
      <alignment horizontal="center" vertical="center" wrapText="1"/>
    </xf>
    <xf numFmtId="49" fontId="14" fillId="0" borderId="1" xfId="7" applyNumberFormat="1" applyFont="1" applyFill="1" applyBorder="1" applyAlignment="1">
      <alignment horizontal="center" vertical="center" wrapText="1"/>
    </xf>
    <xf numFmtId="2" fontId="12" fillId="0" borderId="1" xfId="8" applyNumberFormat="1" applyFont="1" applyFill="1" applyBorder="1" applyAlignment="1">
      <alignment horizontal="center" vertical="center" wrapText="1"/>
    </xf>
    <xf numFmtId="2" fontId="12" fillId="0" borderId="1" xfId="8" applyNumberFormat="1" applyFont="1" applyFill="1" applyBorder="1" applyAlignment="1">
      <alignment horizontal="center" vertical="center" wrapText="1"/>
    </xf>
    <xf numFmtId="0" fontId="14" fillId="0" borderId="2" xfId="7" applyFont="1" applyFill="1" applyBorder="1" applyAlignment="1">
      <alignment horizontal="center" vertical="center" wrapText="1"/>
    </xf>
    <xf numFmtId="0" fontId="12" fillId="0" borderId="1" xfId="7" applyFont="1" applyFill="1" applyBorder="1" applyAlignment="1">
      <alignment vertical="center" wrapText="1"/>
    </xf>
    <xf numFmtId="0" fontId="12" fillId="0" borderId="1" xfId="7" applyFont="1" applyFill="1" applyBorder="1" applyAlignment="1">
      <alignment horizontal="center" vertical="center"/>
    </xf>
    <xf numFmtId="0" fontId="12" fillId="0" borderId="1" xfId="7" applyFont="1" applyFill="1" applyBorder="1" applyAlignment="1">
      <alignment horizontal="center" vertical="center"/>
    </xf>
    <xf numFmtId="4" fontId="12" fillId="0" borderId="1" xfId="7" applyNumberFormat="1" applyFont="1" applyFill="1" applyBorder="1" applyAlignment="1">
      <alignment horizontal="center" vertical="center"/>
    </xf>
    <xf numFmtId="4" fontId="12" fillId="0" borderId="4" xfId="8" applyNumberFormat="1" applyFont="1" applyFill="1" applyBorder="1" applyAlignment="1">
      <alignment horizontal="center" vertical="center" wrapText="1"/>
    </xf>
    <xf numFmtId="2" fontId="14" fillId="0" borderId="1" xfId="7" applyNumberFormat="1" applyFont="1" applyFill="1" applyBorder="1" applyAlignment="1">
      <alignment horizontal="center" vertical="center"/>
    </xf>
    <xf numFmtId="2" fontId="14" fillId="0" borderId="2" xfId="7" applyNumberFormat="1" applyFont="1" applyFill="1" applyBorder="1" applyAlignment="1">
      <alignment horizontal="center" vertical="center" wrapText="1"/>
    </xf>
    <xf numFmtId="4" fontId="14" fillId="0" borderId="2" xfId="7" applyNumberFormat="1" applyFont="1" applyFill="1" applyBorder="1" applyAlignment="1">
      <alignment horizontal="center" vertical="center" wrapText="1"/>
    </xf>
    <xf numFmtId="4" fontId="12" fillId="0" borderId="0" xfId="7" applyNumberFormat="1" applyFont="1" applyFill="1" applyAlignment="1">
      <alignment horizontal="center" vertical="center" wrapText="1"/>
    </xf>
    <xf numFmtId="0" fontId="15" fillId="0" borderId="1" xfId="7" applyFont="1" applyFill="1" applyBorder="1" applyAlignment="1">
      <alignment horizontal="right" vertical="top" wrapText="1"/>
    </xf>
    <xf numFmtId="4" fontId="15" fillId="0" borderId="1" xfId="7" applyNumberFormat="1" applyFont="1" applyFill="1" applyBorder="1" applyAlignment="1">
      <alignment horizontal="right" vertical="top" wrapText="1"/>
    </xf>
    <xf numFmtId="4" fontId="15" fillId="0" borderId="3" xfId="7" applyNumberFormat="1" applyFont="1" applyFill="1" applyBorder="1" applyAlignment="1">
      <alignment horizontal="right" vertical="top" wrapText="1"/>
    </xf>
    <xf numFmtId="4" fontId="15" fillId="0" borderId="3" xfId="7" applyNumberFormat="1" applyFont="1" applyFill="1" applyBorder="1" applyAlignment="1">
      <alignment horizontal="center" vertical="top" wrapText="1"/>
    </xf>
    <xf numFmtId="0" fontId="7" fillId="0" borderId="0" xfId="7" applyFont="1" applyFill="1"/>
    <xf numFmtId="0" fontId="13" fillId="0" borderId="0" xfId="7" applyFont="1" applyFill="1" applyAlignment="1">
      <alignment horizontal="left" vertical="top" wrapText="1"/>
    </xf>
    <xf numFmtId="0" fontId="4" fillId="0" borderId="0" xfId="7" applyFont="1" applyFill="1" applyAlignment="1">
      <alignment horizontal="left" vertical="top" wrapText="1"/>
    </xf>
    <xf numFmtId="0" fontId="4" fillId="0" borderId="0" xfId="7" applyFont="1" applyFill="1" applyAlignment="1">
      <alignment horizontal="left" vertical="center" wrapText="1"/>
    </xf>
    <xf numFmtId="0" fontId="4" fillId="0" borderId="0" xfId="7" applyFont="1" applyFill="1" applyAlignment="1">
      <alignment vertical="center" wrapText="1"/>
    </xf>
    <xf numFmtId="0" fontId="8" fillId="0" borderId="0" xfId="7" applyFont="1" applyFill="1" applyAlignment="1">
      <alignment vertical="center" wrapText="1"/>
    </xf>
    <xf numFmtId="0" fontId="4" fillId="0" borderId="0" xfId="7" applyFont="1" applyFill="1" applyAlignment="1">
      <alignment horizontal="left" vertical="center" wrapText="1"/>
    </xf>
    <xf numFmtId="2" fontId="4" fillId="0" borderId="0" xfId="7" applyNumberFormat="1" applyFont="1" applyFill="1" applyAlignment="1">
      <alignment horizontal="left" vertical="center" wrapText="1"/>
    </xf>
    <xf numFmtId="164" fontId="4" fillId="0" borderId="0" xfId="7" applyNumberFormat="1" applyFont="1" applyFill="1" applyAlignment="1">
      <alignment horizontal="left" vertical="center" wrapText="1"/>
    </xf>
    <xf numFmtId="0" fontId="0" fillId="0" borderId="0" xfId="7" applyFont="1" applyFill="1" applyBorder="1" applyAlignment="1">
      <alignment vertical="center" wrapText="1"/>
    </xf>
    <xf numFmtId="165" fontId="4" fillId="0" borderId="0" xfId="7" applyNumberFormat="1" applyFont="1" applyFill="1" applyAlignment="1">
      <alignment horizontal="left" vertical="center" wrapText="1"/>
    </xf>
    <xf numFmtId="0" fontId="8" fillId="0" borderId="0" xfId="7" applyFont="1" applyFill="1" applyAlignment="1">
      <alignment horizontal="center" vertical="center" wrapText="1"/>
    </xf>
    <xf numFmtId="0" fontId="0" fillId="0" borderId="0" xfId="7" applyFont="1" applyFill="1" applyBorder="1" applyAlignment="1">
      <alignment horizontal="center" vertical="center" wrapText="1"/>
    </xf>
    <xf numFmtId="0" fontId="8" fillId="0" borderId="0" xfId="7" applyFont="1" applyFill="1" applyAlignment="1">
      <alignment horizontal="center" vertical="center" wrapText="1"/>
    </xf>
    <xf numFmtId="0" fontId="10" fillId="0" borderId="0" xfId="6" applyFont="1" applyFill="1" applyBorder="1" applyAlignment="1">
      <alignment horizontal="center"/>
    </xf>
    <xf numFmtId="166" fontId="4" fillId="0" borderId="0" xfId="7" applyNumberFormat="1" applyFont="1" applyFill="1" applyAlignment="1">
      <alignment horizontal="left" vertical="center" wrapText="1"/>
    </xf>
    <xf numFmtId="0" fontId="11" fillId="0" borderId="0" xfId="7" applyFont="1" applyFill="1" applyAlignment="1">
      <alignment horizontal="left"/>
    </xf>
    <xf numFmtId="0" fontId="11" fillId="0" borderId="0" xfId="7" applyFont="1" applyFill="1"/>
    <xf numFmtId="167" fontId="4" fillId="0" borderId="0" xfId="7" applyNumberFormat="1" applyFont="1" applyFill="1" applyAlignment="1">
      <alignment horizontal="left" vertical="center" wrapText="1"/>
    </xf>
    <xf numFmtId="49" fontId="11" fillId="0" borderId="0" xfId="7" applyNumberFormat="1" applyFont="1" applyFill="1"/>
    <xf numFmtId="168" fontId="11" fillId="0" borderId="0" xfId="7" applyNumberFormat="1" applyFont="1" applyFill="1" applyAlignment="1">
      <alignment horizontal="left"/>
    </xf>
    <xf numFmtId="0" fontId="4" fillId="0" borderId="0" xfId="7" applyFont="1" applyFill="1" applyAlignment="1">
      <alignment horizontal="center"/>
    </xf>
    <xf numFmtId="0" fontId="4" fillId="0" borderId="0" xfId="7" applyFont="1" applyFill="1" applyAlignment="1">
      <alignment horizontal="center" vertical="center"/>
    </xf>
    <xf numFmtId="2" fontId="4" fillId="0" borderId="0" xfId="7" applyNumberFormat="1" applyFont="1" applyFill="1"/>
    <xf numFmtId="2" fontId="4" fillId="0" borderId="0" xfId="7" applyNumberFormat="1" applyFont="1" applyFill="1" applyAlignment="1">
      <alignment horizontal="center" vertical="center"/>
    </xf>
    <xf numFmtId="0" fontId="6" fillId="0" borderId="0" xfId="7" applyFont="1" applyFill="1" applyAlignment="1">
      <alignment vertical="center"/>
    </xf>
    <xf numFmtId="0" fontId="4" fillId="0" borderId="0" xfId="7" applyFont="1" applyFill="1" applyAlignment="1">
      <alignment horizontal="center" vertical="top"/>
    </xf>
    <xf numFmtId="0" fontId="4" fillId="0" borderId="0" xfId="7" applyFont="1" applyFill="1" applyAlignment="1">
      <alignment horizontal="center" vertical="top"/>
    </xf>
    <xf numFmtId="4" fontId="4" fillId="0" borderId="0" xfId="7" applyNumberFormat="1" applyFont="1" applyFill="1"/>
    <xf numFmtId="0" fontId="4" fillId="0" borderId="0" xfId="7" applyFont="1" applyFill="1" applyAlignment="1">
      <alignment wrapText="1"/>
    </xf>
    <xf numFmtId="0" fontId="6" fillId="0" borderId="0" xfId="7" applyFont="1" applyFill="1" applyAlignment="1">
      <alignment horizontal="center" vertical="top" wrapText="1"/>
    </xf>
    <xf numFmtId="0" fontId="6" fillId="0" borderId="0" xfId="7" applyFont="1" applyFill="1" applyAlignment="1">
      <alignment horizontal="center" vertical="center" wrapText="1"/>
    </xf>
    <xf numFmtId="0" fontId="4" fillId="0" borderId="0" xfId="7" applyFont="1" applyFill="1" applyAlignment="1">
      <alignment horizontal="center" vertical="center" wrapText="1"/>
    </xf>
    <xf numFmtId="0" fontId="4" fillId="0" borderId="0" xfId="7" applyFont="1" applyFill="1" applyAlignment="1">
      <alignment vertical="center"/>
    </xf>
  </cellXfs>
  <cellStyles count="9">
    <cellStyle name="*unknown*" xfId="6" xr:uid="{00000000-0005-0000-0000-000000000000}"/>
    <cellStyle name="Comma" xfId="1" xr:uid="{00000000-0005-0000-0000-000001000000}"/>
    <cellStyle name="Comma [0]" xfId="2" xr:uid="{00000000-0005-0000-0000-000002000000}"/>
    <cellStyle name="Currency" xfId="3" xr:uid="{00000000-0005-0000-0000-000003000000}"/>
    <cellStyle name="Currency [0]" xfId="4" xr:uid="{00000000-0005-0000-0000-000004000000}"/>
    <cellStyle name="Normal" xfId="7" xr:uid="{00000000-0005-0000-0000-000005000000}"/>
    <cellStyle name="Percent" xfId="5" xr:uid="{00000000-0005-0000-0000-000006000000}"/>
    <cellStyle name="Обычный" xfId="0" builtinId="0"/>
    <cellStyle name="Обычный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175320</xdr:colOff>
      <xdr:row>5</xdr:row>
      <xdr:rowOff>205920</xdr:rowOff>
    </xdr:from>
    <xdr:to>
      <xdr:col>10</xdr:col>
      <xdr:colOff>929520</xdr:colOff>
      <xdr:row>5</xdr:row>
      <xdr:rowOff>601920</xdr:rowOff>
    </xdr:to>
    <xdr:pic>
      <xdr:nvPicPr>
        <xdr:cNvPr id="2" name="/xl/media/image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152280</xdr:colOff>
      <xdr:row>5</xdr:row>
      <xdr:rowOff>182880</xdr:rowOff>
    </xdr:from>
    <xdr:to>
      <xdr:col>9</xdr:col>
      <xdr:colOff>1020600</xdr:colOff>
      <xdr:row>5</xdr:row>
      <xdr:rowOff>632160</xdr:rowOff>
    </xdr:to>
    <xdr:pic>
      <xdr:nvPicPr>
        <xdr:cNvPr id="3" name="/xl/media/image2.wm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8"/>
  <sheetViews>
    <sheetView tabSelected="1" topLeftCell="D10" workbookViewId="0">
      <selection activeCell="D10" sqref="A1:XFD1048576"/>
    </sheetView>
  </sheetViews>
  <sheetFormatPr defaultColWidth="9.109375" defaultRowHeight="13.8" x14ac:dyDescent="0.25"/>
  <cols>
    <col min="1" max="1" width="5.33203125" style="5" customWidth="1"/>
    <col min="2" max="2" width="20.88671875" style="5" customWidth="1"/>
    <col min="3" max="3" width="13.109375" style="5" customWidth="1"/>
    <col min="4" max="4" width="18.88671875" style="5" customWidth="1"/>
    <col min="5" max="5" width="10.109375" style="5" customWidth="1"/>
    <col min="6" max="6" width="9.33203125" style="5" customWidth="1"/>
    <col min="7" max="7" width="17.44140625" style="5" customWidth="1"/>
    <col min="8" max="9" width="17.44140625" style="51" customWidth="1"/>
    <col min="10" max="10" width="18.33203125" style="52" customWidth="1"/>
    <col min="11" max="11" width="15.33203125" style="52" customWidth="1"/>
    <col min="12" max="12" width="19.44140625" style="51" customWidth="1"/>
    <col min="13" max="13" width="13" style="51" customWidth="1"/>
    <col min="14" max="14" width="23.33203125" style="51" customWidth="1"/>
    <col min="15" max="16384" width="9.109375" style="5"/>
  </cols>
  <sheetData>
    <row r="1" spans="1:27" s="1" customFormat="1" ht="29.25" customHeight="1" x14ac:dyDescent="0.3">
      <c r="J1" s="2" t="s">
        <v>34</v>
      </c>
      <c r="K1" s="3"/>
      <c r="L1" s="3"/>
      <c r="M1" s="3"/>
      <c r="N1" s="3"/>
      <c r="O1" s="3"/>
    </row>
    <row r="2" spans="1:27" ht="25.5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7" ht="30" customHeight="1" x14ac:dyDescent="0.25">
      <c r="A3" s="6" t="s">
        <v>1</v>
      </c>
      <c r="B3" s="6"/>
      <c r="C3" s="7" t="s">
        <v>35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27" ht="51.75" customHeight="1" x14ac:dyDescent="0.25">
      <c r="A4" s="6" t="s">
        <v>2</v>
      </c>
      <c r="B4" s="6"/>
      <c r="C4" s="8" t="s">
        <v>33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27" ht="93.75" customHeight="1" x14ac:dyDescent="0.25">
      <c r="A5" s="6" t="s">
        <v>3</v>
      </c>
      <c r="B5" s="6" t="s">
        <v>4</v>
      </c>
      <c r="C5" s="6"/>
      <c r="D5" s="6" t="s">
        <v>5</v>
      </c>
      <c r="E5" s="6" t="s">
        <v>6</v>
      </c>
      <c r="F5" s="9" t="s">
        <v>7</v>
      </c>
      <c r="G5" s="10" t="s">
        <v>8</v>
      </c>
      <c r="H5" s="10" t="s">
        <v>9</v>
      </c>
      <c r="I5" s="10" t="s">
        <v>10</v>
      </c>
      <c r="J5" s="11" t="s">
        <v>11</v>
      </c>
      <c r="K5" s="11" t="s">
        <v>12</v>
      </c>
      <c r="L5" s="11" t="s">
        <v>13</v>
      </c>
      <c r="M5" s="12" t="s">
        <v>20</v>
      </c>
      <c r="N5" s="9" t="s">
        <v>14</v>
      </c>
    </row>
    <row r="6" spans="1:27" ht="74.25" customHeight="1" x14ac:dyDescent="0.25">
      <c r="A6" s="6"/>
      <c r="B6" s="6"/>
      <c r="C6" s="6"/>
      <c r="D6" s="6"/>
      <c r="E6" s="6"/>
      <c r="F6" s="9"/>
      <c r="G6" s="13" t="s">
        <v>15</v>
      </c>
      <c r="H6" s="13" t="s">
        <v>15</v>
      </c>
      <c r="I6" s="13" t="s">
        <v>15</v>
      </c>
      <c r="J6" s="11"/>
      <c r="K6" s="11"/>
      <c r="L6" s="11" t="s">
        <v>16</v>
      </c>
      <c r="M6" s="12"/>
      <c r="N6" s="9"/>
    </row>
    <row r="7" spans="1:27" ht="44.25" customHeight="1" x14ac:dyDescent="0.25">
      <c r="A7" s="14">
        <v>1</v>
      </c>
      <c r="B7" s="15" t="s">
        <v>21</v>
      </c>
      <c r="C7" s="16"/>
      <c r="D7" s="17" t="s">
        <v>22</v>
      </c>
      <c r="E7" s="17" t="s">
        <v>18</v>
      </c>
      <c r="F7" s="17">
        <v>10</v>
      </c>
      <c r="G7" s="18">
        <v>35306</v>
      </c>
      <c r="H7" s="18">
        <v>37070</v>
      </c>
      <c r="I7" s="19" t="s">
        <v>32</v>
      </c>
      <c r="J7" s="20">
        <f>SQRT((POWER(G7-L7,2)+POWER(H7-L7,2))/(COUNT(G7:H7)-1))</f>
        <v>1247.3363620130699</v>
      </c>
      <c r="K7" s="21">
        <f>IF(L7=0,0,J7/L7*100)</f>
        <v>3.4468231513569965</v>
      </c>
      <c r="L7" s="22">
        <f>AVERAGE(G7:H7)</f>
        <v>36188</v>
      </c>
      <c r="M7" s="22">
        <f>G7</f>
        <v>35306</v>
      </c>
      <c r="N7" s="22">
        <f>F7*M7</f>
        <v>353060</v>
      </c>
    </row>
    <row r="8" spans="1:27" ht="39" customHeight="1" x14ac:dyDescent="0.25">
      <c r="A8" s="14">
        <v>2</v>
      </c>
      <c r="B8" s="15" t="s">
        <v>23</v>
      </c>
      <c r="C8" s="16"/>
      <c r="D8" s="17" t="s">
        <v>24</v>
      </c>
      <c r="E8" s="17" t="s">
        <v>18</v>
      </c>
      <c r="F8" s="17">
        <v>2</v>
      </c>
      <c r="G8" s="18">
        <v>21810</v>
      </c>
      <c r="H8" s="18">
        <v>23550</v>
      </c>
      <c r="I8" s="19" t="s">
        <v>32</v>
      </c>
      <c r="J8" s="20">
        <f t="shared" ref="J8:J12" si="0">SQRT((POWER(G8-L8,2)+POWER(H8-L8,2))/(COUNT(G8:H8)-1))</f>
        <v>1230.3657992645926</v>
      </c>
      <c r="K8" s="21">
        <f t="shared" ref="K8:K12" si="1">IF(L8=0,0,J8/L8*100)</f>
        <v>5.4248932948174273</v>
      </c>
      <c r="L8" s="22">
        <f t="shared" ref="L8:L12" si="2">AVERAGE(G8:H8)</f>
        <v>22680</v>
      </c>
      <c r="M8" s="22">
        <f t="shared" ref="M8:M12" si="3">G8</f>
        <v>21810</v>
      </c>
      <c r="N8" s="22">
        <f t="shared" ref="N8:N12" si="4">F8*M8</f>
        <v>43620</v>
      </c>
    </row>
    <row r="9" spans="1:27" ht="39" customHeight="1" x14ac:dyDescent="0.25">
      <c r="A9" s="14">
        <v>3</v>
      </c>
      <c r="B9" s="15" t="s">
        <v>25</v>
      </c>
      <c r="C9" s="16"/>
      <c r="D9" s="17" t="s">
        <v>26</v>
      </c>
      <c r="E9" s="17" t="s">
        <v>18</v>
      </c>
      <c r="F9" s="17">
        <v>10</v>
      </c>
      <c r="G9" s="18">
        <v>5000</v>
      </c>
      <c r="H9" s="18">
        <v>5250</v>
      </c>
      <c r="I9" s="19" t="s">
        <v>32</v>
      </c>
      <c r="J9" s="20">
        <f t="shared" si="0"/>
        <v>176.77669529663689</v>
      </c>
      <c r="K9" s="21">
        <f t="shared" si="1"/>
        <v>3.4493013716416958</v>
      </c>
      <c r="L9" s="22">
        <f t="shared" si="2"/>
        <v>5125</v>
      </c>
      <c r="M9" s="22">
        <f t="shared" si="3"/>
        <v>5000</v>
      </c>
      <c r="N9" s="22">
        <f t="shared" si="4"/>
        <v>50000</v>
      </c>
    </row>
    <row r="10" spans="1:27" ht="39" customHeight="1" x14ac:dyDescent="0.25">
      <c r="A10" s="14">
        <v>4</v>
      </c>
      <c r="B10" s="15" t="s">
        <v>27</v>
      </c>
      <c r="C10" s="16"/>
      <c r="D10" s="17" t="s">
        <v>28</v>
      </c>
      <c r="E10" s="17" t="s">
        <v>18</v>
      </c>
      <c r="F10" s="17">
        <v>20</v>
      </c>
      <c r="G10" s="18">
        <v>9800</v>
      </c>
      <c r="H10" s="18">
        <v>10290</v>
      </c>
      <c r="I10" s="19" t="s">
        <v>32</v>
      </c>
      <c r="J10" s="20">
        <f t="shared" si="0"/>
        <v>346.4823227814083</v>
      </c>
      <c r="K10" s="21">
        <f t="shared" si="1"/>
        <v>3.4493013716416958</v>
      </c>
      <c r="L10" s="22">
        <f t="shared" si="2"/>
        <v>10045</v>
      </c>
      <c r="M10" s="22">
        <f t="shared" si="3"/>
        <v>9800</v>
      </c>
      <c r="N10" s="22">
        <f t="shared" si="4"/>
        <v>196000</v>
      </c>
    </row>
    <row r="11" spans="1:27" ht="48" customHeight="1" x14ac:dyDescent="0.25">
      <c r="A11" s="14">
        <v>5</v>
      </c>
      <c r="B11" s="15" t="s">
        <v>29</v>
      </c>
      <c r="C11" s="16"/>
      <c r="D11" s="17" t="s">
        <v>31</v>
      </c>
      <c r="E11" s="17" t="s">
        <v>17</v>
      </c>
      <c r="F11" s="17">
        <v>10</v>
      </c>
      <c r="G11" s="18">
        <v>22500</v>
      </c>
      <c r="H11" s="18">
        <v>23630</v>
      </c>
      <c r="I11" s="19" t="s">
        <v>32</v>
      </c>
      <c r="J11" s="20">
        <f t="shared" si="0"/>
        <v>799.03066274079868</v>
      </c>
      <c r="K11" s="21">
        <f t="shared" si="1"/>
        <v>3.4642560708467314</v>
      </c>
      <c r="L11" s="22">
        <f t="shared" si="2"/>
        <v>23065</v>
      </c>
      <c r="M11" s="22">
        <f t="shared" si="3"/>
        <v>22500</v>
      </c>
      <c r="N11" s="22">
        <f t="shared" si="4"/>
        <v>225000</v>
      </c>
    </row>
    <row r="12" spans="1:27" ht="30.75" customHeight="1" x14ac:dyDescent="0.25">
      <c r="A12" s="14">
        <v>6</v>
      </c>
      <c r="B12" s="15" t="s">
        <v>30</v>
      </c>
      <c r="C12" s="16"/>
      <c r="D12" s="17" t="s">
        <v>31</v>
      </c>
      <c r="E12" s="17" t="s">
        <v>17</v>
      </c>
      <c r="F12" s="17">
        <v>10</v>
      </c>
      <c r="G12" s="18">
        <v>24600</v>
      </c>
      <c r="H12" s="18">
        <v>25830</v>
      </c>
      <c r="I12" s="23" t="s">
        <v>32</v>
      </c>
      <c r="J12" s="20">
        <f t="shared" si="0"/>
        <v>869.74134085945343</v>
      </c>
      <c r="K12" s="21">
        <f t="shared" si="1"/>
        <v>3.4493013716416949</v>
      </c>
      <c r="L12" s="22">
        <f t="shared" si="2"/>
        <v>25215</v>
      </c>
      <c r="M12" s="22">
        <f t="shared" si="3"/>
        <v>24600</v>
      </c>
      <c r="N12" s="22">
        <f t="shared" si="4"/>
        <v>246000</v>
      </c>
    </row>
    <row r="13" spans="1:27" s="28" customFormat="1" ht="15" customHeight="1" x14ac:dyDescent="0.25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  <c r="M13" s="26"/>
      <c r="N13" s="27">
        <f>SUM(N7:N12)</f>
        <v>1113680</v>
      </c>
    </row>
    <row r="14" spans="1:27" ht="57.75" customHeight="1" x14ac:dyDescent="0.25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27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</row>
    <row r="16" spans="1:27" ht="15" customHeight="1" x14ac:dyDescent="0.25">
      <c r="A16" s="33"/>
      <c r="B16" s="33"/>
      <c r="C16" s="33"/>
      <c r="D16" s="33"/>
      <c r="E16" s="33"/>
      <c r="F16" s="33"/>
      <c r="G16" s="33"/>
      <c r="H16" s="33"/>
      <c r="I16" s="34"/>
      <c r="J16" s="34"/>
      <c r="K16" s="34"/>
      <c r="L16" s="34"/>
      <c r="M16" s="34"/>
      <c r="N16" s="34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27" ht="15" customHeight="1" x14ac:dyDescent="0.25">
      <c r="A17" s="33"/>
      <c r="B17" s="33"/>
      <c r="C17" s="33"/>
      <c r="D17" s="33"/>
      <c r="E17" s="33"/>
      <c r="F17" s="33"/>
      <c r="G17" s="33"/>
      <c r="H17" s="33"/>
      <c r="I17" s="34"/>
      <c r="J17" s="35"/>
      <c r="K17" s="34"/>
      <c r="L17" s="36"/>
      <c r="M17" s="34"/>
      <c r="N17" s="35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</row>
    <row r="18" spans="1:27" ht="15" customHeight="1" x14ac:dyDescent="0.25">
      <c r="A18" s="33"/>
      <c r="B18" s="33"/>
      <c r="C18" s="33"/>
      <c r="D18" s="37"/>
      <c r="E18" s="37"/>
      <c r="F18" s="37"/>
      <c r="G18" s="37"/>
      <c r="H18" s="37"/>
      <c r="I18" s="34"/>
      <c r="J18" s="34"/>
      <c r="K18" s="34"/>
      <c r="L18" s="38"/>
      <c r="M18" s="34"/>
      <c r="N18" s="34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</row>
    <row r="19" spans="1:27" ht="15" customHeight="1" x14ac:dyDescent="0.25">
      <c r="A19" s="39"/>
      <c r="B19" s="39"/>
      <c r="C19" s="39"/>
      <c r="D19" s="40"/>
      <c r="E19" s="40"/>
      <c r="F19" s="40"/>
      <c r="G19" s="40"/>
      <c r="H19" s="40"/>
      <c r="I19" s="34"/>
      <c r="J19" s="34"/>
      <c r="K19" s="34"/>
      <c r="L19" s="34"/>
      <c r="M19" s="34"/>
      <c r="N19" s="34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</row>
    <row r="20" spans="1:27" ht="15" customHeight="1" x14ac:dyDescent="0.25">
      <c r="A20" s="39"/>
      <c r="B20" s="39"/>
      <c r="C20" s="39"/>
      <c r="D20" s="40"/>
      <c r="E20" s="40"/>
      <c r="F20" s="40"/>
      <c r="G20" s="40"/>
      <c r="H20" s="40"/>
      <c r="I20" s="34"/>
      <c r="J20" s="34"/>
      <c r="K20" s="34"/>
      <c r="L20" s="34"/>
      <c r="M20" s="34"/>
      <c r="N20" s="34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</row>
    <row r="21" spans="1:27" ht="15" customHeight="1" x14ac:dyDescent="0.25">
      <c r="A21" s="41"/>
      <c r="B21" s="41"/>
      <c r="C21" s="41"/>
      <c r="D21" s="42"/>
      <c r="E21" s="42"/>
      <c r="F21" s="42"/>
      <c r="G21" s="42"/>
      <c r="H21" s="42"/>
      <c r="I21" s="34"/>
      <c r="J21" s="34"/>
      <c r="K21" s="34"/>
      <c r="L21" s="43"/>
      <c r="M21" s="34"/>
      <c r="N21" s="34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</row>
    <row r="22" spans="1:27" ht="15" customHeight="1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</row>
    <row r="23" spans="1:27" ht="15" customHeight="1" x14ac:dyDescent="0.3">
      <c r="A23" s="44"/>
      <c r="B23" s="44"/>
      <c r="C23" s="44"/>
      <c r="D23" s="44"/>
      <c r="E23" s="44"/>
      <c r="F23" s="45"/>
      <c r="G23" s="45"/>
      <c r="H23" s="45"/>
      <c r="I23" s="45"/>
      <c r="J23" s="45"/>
      <c r="K23" s="45"/>
      <c r="L23" s="46"/>
      <c r="M23" s="34"/>
      <c r="N23" s="34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</row>
    <row r="24" spans="1:27" ht="15" customHeight="1" x14ac:dyDescent="0.3">
      <c r="A24" s="44"/>
      <c r="B24" s="44"/>
      <c r="C24" s="47"/>
      <c r="D24" s="45"/>
      <c r="E24" s="45"/>
      <c r="F24" s="45"/>
      <c r="G24" s="45"/>
      <c r="H24" s="45"/>
      <c r="I24" s="45"/>
      <c r="J24" s="45"/>
      <c r="K24" s="45"/>
      <c r="L24" s="34"/>
      <c r="M24" s="34"/>
      <c r="N24" s="34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</row>
    <row r="25" spans="1:27" ht="15" customHeight="1" x14ac:dyDescent="0.3">
      <c r="A25" s="44"/>
      <c r="B25" s="44"/>
      <c r="C25" s="48"/>
      <c r="D25" s="45"/>
      <c r="E25" s="45"/>
      <c r="F25" s="45"/>
      <c r="G25" s="45"/>
      <c r="H25" s="45"/>
      <c r="I25" s="45"/>
      <c r="J25" s="45"/>
      <c r="K25" s="45"/>
      <c r="L25" s="34"/>
      <c r="M25" s="34"/>
      <c r="N25" s="34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</row>
    <row r="26" spans="1:27" ht="15" customHeight="1" x14ac:dyDescent="0.25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</row>
    <row r="27" spans="1:27" ht="15" customHeight="1" x14ac:dyDescent="0.25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</row>
    <row r="28" spans="1:27" ht="15" customHeight="1" x14ac:dyDescent="0.25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</row>
    <row r="29" spans="1:27" ht="15" customHeight="1" x14ac:dyDescent="0.25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</row>
    <row r="30" spans="1:27" ht="21" customHeight="1" x14ac:dyDescent="0.25">
      <c r="C30" s="49"/>
      <c r="D30" s="49"/>
      <c r="F30" s="50"/>
      <c r="G30" s="50"/>
      <c r="I30" s="52"/>
      <c r="K30" s="51"/>
      <c r="L30" s="52"/>
      <c r="M30" s="52"/>
      <c r="N30" s="52"/>
      <c r="O30" s="51"/>
      <c r="P30" s="52"/>
      <c r="Q30" s="52"/>
      <c r="R30" s="52"/>
      <c r="S30" s="51"/>
      <c r="T30" s="51"/>
      <c r="U30" s="52"/>
      <c r="V30" s="52"/>
      <c r="W30" s="52"/>
      <c r="X30" s="52"/>
      <c r="Y30" s="51"/>
      <c r="Z30" s="51"/>
      <c r="AA30" s="51"/>
    </row>
    <row r="31" spans="1:27" ht="17.25" customHeight="1" x14ac:dyDescent="0.25">
      <c r="A31" s="53"/>
      <c r="B31" s="53"/>
      <c r="C31" s="54"/>
      <c r="D31" s="54"/>
      <c r="F31" s="55"/>
      <c r="G31" s="55"/>
      <c r="H31" s="5"/>
      <c r="I31" s="56"/>
      <c r="J31" s="5"/>
      <c r="K31" s="5"/>
      <c r="L31" s="5"/>
      <c r="M31" s="5"/>
      <c r="N31" s="5"/>
    </row>
    <row r="32" spans="1:27" ht="31.5" customHeight="1" x14ac:dyDescent="0.25">
      <c r="A32" s="57"/>
      <c r="B32" s="57"/>
      <c r="C32" s="57"/>
      <c r="D32" s="57"/>
      <c r="E32" s="57"/>
      <c r="H32" s="5"/>
      <c r="I32" s="5"/>
      <c r="J32" s="5"/>
      <c r="K32" s="5"/>
      <c r="L32" s="5"/>
      <c r="M32" s="5"/>
      <c r="N32" s="5"/>
    </row>
    <row r="33" spans="1:19" ht="24" customHeight="1" x14ac:dyDescent="0.25">
      <c r="A33" s="58"/>
      <c r="B33" s="58"/>
      <c r="C33" s="58"/>
      <c r="D33" s="58"/>
      <c r="E33" s="58"/>
      <c r="H33" s="5"/>
      <c r="I33" s="5"/>
      <c r="J33" s="5"/>
      <c r="K33" s="5"/>
      <c r="L33" s="5"/>
      <c r="M33" s="5"/>
      <c r="N33" s="5"/>
    </row>
    <row r="34" spans="1:19" ht="30.75" customHeight="1" x14ac:dyDescent="0.25">
      <c r="A34" s="59"/>
      <c r="B34" s="59"/>
      <c r="C34" s="59"/>
      <c r="D34" s="59"/>
      <c r="E34" s="59"/>
      <c r="H34" s="5"/>
      <c r="I34" s="5"/>
      <c r="J34" s="5"/>
      <c r="K34" s="5"/>
      <c r="L34" s="5"/>
      <c r="M34" s="5"/>
      <c r="N34" s="5"/>
    </row>
    <row r="35" spans="1:19" ht="21" customHeight="1" x14ac:dyDescent="0.25">
      <c r="A35" s="59"/>
      <c r="B35" s="59"/>
      <c r="C35" s="59"/>
      <c r="D35" s="59"/>
      <c r="E35" s="59"/>
      <c r="F35" s="60"/>
      <c r="G35" s="32"/>
      <c r="H35" s="5"/>
      <c r="I35" s="5"/>
      <c r="J35" s="32"/>
      <c r="K35" s="5"/>
      <c r="L35" s="5"/>
      <c r="M35" s="5"/>
      <c r="N35" s="5"/>
      <c r="S35" s="32"/>
    </row>
    <row r="36" spans="1:19" ht="14.25" customHeight="1" x14ac:dyDescent="0.2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</row>
    <row r="37" spans="1:19" ht="14.25" customHeight="1" x14ac:dyDescent="0.25">
      <c r="A37" s="61"/>
      <c r="B37" s="61"/>
      <c r="G37" s="51"/>
      <c r="I37" s="52"/>
      <c r="K37" s="51"/>
    </row>
    <row r="38" spans="1:19" ht="14.25" customHeight="1" x14ac:dyDescent="0.25">
      <c r="A38" s="61"/>
      <c r="B38" s="61"/>
      <c r="G38" s="51"/>
      <c r="I38" s="52"/>
      <c r="K38" s="51"/>
    </row>
    <row r="39" spans="1:19" ht="14.25" customHeight="1" x14ac:dyDescent="0.25">
      <c r="A39" s="61"/>
      <c r="B39" s="61"/>
      <c r="G39" s="51"/>
      <c r="I39" s="52"/>
      <c r="K39" s="51"/>
    </row>
    <row r="40" spans="1:19" ht="14.25" customHeight="1" x14ac:dyDescent="0.25">
      <c r="A40" s="61"/>
      <c r="B40" s="61"/>
      <c r="G40" s="51"/>
      <c r="I40" s="52"/>
      <c r="K40" s="51"/>
    </row>
    <row r="41" spans="1:19" ht="14.25" customHeight="1" x14ac:dyDescent="0.25">
      <c r="A41" s="61"/>
      <c r="B41" s="61"/>
      <c r="G41" s="51"/>
      <c r="I41" s="52"/>
      <c r="K41" s="51"/>
    </row>
    <row r="42" spans="1:19" ht="14.25" customHeight="1" x14ac:dyDescent="0.25">
      <c r="A42" s="61"/>
      <c r="B42" s="61"/>
      <c r="G42" s="51"/>
      <c r="I42" s="52"/>
      <c r="K42" s="51"/>
    </row>
    <row r="43" spans="1:19" ht="14.25" customHeight="1" x14ac:dyDescent="0.25">
      <c r="A43" s="61"/>
      <c r="B43" s="61"/>
      <c r="G43" s="51"/>
      <c r="I43" s="52"/>
      <c r="L43" s="5"/>
      <c r="M43" s="5"/>
      <c r="N43" s="5"/>
    </row>
    <row r="44" spans="1:19" ht="14.25" customHeight="1" x14ac:dyDescent="0.25">
      <c r="A44" s="61"/>
      <c r="B44" s="61"/>
      <c r="G44" s="51"/>
      <c r="I44" s="52"/>
      <c r="L44" s="5"/>
      <c r="M44" s="5"/>
      <c r="N44" s="5"/>
    </row>
    <row r="45" spans="1:19" ht="14.25" customHeight="1" x14ac:dyDescent="0.25">
      <c r="A45" s="61"/>
      <c r="B45" s="61"/>
      <c r="G45" s="51"/>
      <c r="I45" s="52"/>
      <c r="L45" s="5"/>
      <c r="M45" s="5"/>
      <c r="N45" s="5"/>
    </row>
    <row r="46" spans="1:19" ht="14.25" customHeight="1" x14ac:dyDescent="0.25">
      <c r="A46" s="61"/>
      <c r="B46" s="61"/>
      <c r="G46" s="51"/>
      <c r="I46" s="52"/>
      <c r="L46" s="5"/>
      <c r="M46" s="5"/>
      <c r="N46" s="5"/>
    </row>
    <row r="47" spans="1:19" ht="14.25" customHeight="1" x14ac:dyDescent="0.25">
      <c r="B47" s="61"/>
      <c r="C47" s="61"/>
      <c r="D47" s="61"/>
      <c r="L47" s="5"/>
      <c r="M47" s="5"/>
      <c r="N47" s="5"/>
    </row>
    <row r="48" spans="1:19" ht="14.25" customHeight="1" x14ac:dyDescent="0.25">
      <c r="B48" s="61"/>
      <c r="C48" s="61"/>
      <c r="D48" s="61"/>
      <c r="L48" s="5"/>
      <c r="M48" s="5"/>
      <c r="N48" s="5"/>
    </row>
  </sheetData>
  <mergeCells count="36">
    <mergeCell ref="J1:O1"/>
    <mergeCell ref="A2:N2"/>
    <mergeCell ref="A3:B3"/>
    <mergeCell ref="C3:N3"/>
    <mergeCell ref="A4:B4"/>
    <mergeCell ref="C4:N4"/>
    <mergeCell ref="A5:A6"/>
    <mergeCell ref="B5:C6"/>
    <mergeCell ref="D5:D6"/>
    <mergeCell ref="E5:E6"/>
    <mergeCell ref="F5:F6"/>
    <mergeCell ref="M5:M6"/>
    <mergeCell ref="N5:N6"/>
    <mergeCell ref="B7:C7"/>
    <mergeCell ref="B8:C8"/>
    <mergeCell ref="B11:C11"/>
    <mergeCell ref="B9:C9"/>
    <mergeCell ref="B10:C10"/>
    <mergeCell ref="B12:C12"/>
    <mergeCell ref="A13:L13"/>
    <mergeCell ref="A14:O14"/>
    <mergeCell ref="A15:N15"/>
    <mergeCell ref="A19:C19"/>
    <mergeCell ref="D19:H19"/>
    <mergeCell ref="A20:C20"/>
    <mergeCell ref="D20:H20"/>
    <mergeCell ref="A23:B23"/>
    <mergeCell ref="C23:E23"/>
    <mergeCell ref="A24:B24"/>
    <mergeCell ref="A34:E34"/>
    <mergeCell ref="A35:E35"/>
    <mergeCell ref="A25:B25"/>
    <mergeCell ref="F30:G30"/>
    <mergeCell ref="F31:G31"/>
    <mergeCell ref="A32:E32"/>
    <mergeCell ref="A33:E33"/>
  </mergeCells>
  <pageMargins left="0.7" right="0.7" top="0.75" bottom="0.75" header="0.3" footer="0.3"/>
  <pageSetup paperSize="9" scale="3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glavbuh</cp:lastModifiedBy>
  <cp:lastPrinted>2026-09-25T05:28:42Z</cp:lastPrinted>
  <dcterms:created xsi:type="dcterms:W3CDTF">2026-09-18T05:24:18Z</dcterms:created>
  <dcterms:modified xsi:type="dcterms:W3CDTF">2026-09-25T05:29:29Z</dcterms:modified>
</cp:coreProperties>
</file>