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05B3AB59-0E17-4D45-AEDD-84CD31553B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1" l="1"/>
  <c r="I5" i="1" l="1"/>
  <c r="J5" i="1" s="1"/>
  <c r="K5" i="1"/>
  <c r="L5" i="1" s="1"/>
  <c r="L6" i="1" s="1"/>
</calcChain>
</file>

<file path=xl/sharedStrings.xml><?xml version="1.0" encoding="utf-8"?>
<sst xmlns="http://schemas.openxmlformats.org/spreadsheetml/2006/main" count="31" uniqueCount="31">
  <si>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</si>
  <si>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</si>
  <si>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</si>
  <si>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</si>
  <si>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</si>
  <si>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</si>
  <si>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</si>
  <si>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</si>
  <si>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</si>
  <si>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</si>
  <si>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</si>
  <si>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</si>
  <si>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</si>
  <si>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</si>
  <si>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</si>
  <si>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</si>
  <si>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</si>
  <si>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</si>
  <si>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Наименьшее ценовое предложение                (руб.)  </t>
  </si>
  <si>
    <t xml:space="preserve">Источник №1  </t>
  </si>
  <si>
    <t>Источник №2</t>
  </si>
  <si>
    <t>Источник №3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</si>
  <si>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</si>
  <si>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</si>
  <si>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>Цены из коммерческих предложеий поставщиков не участвуют в расчете по причине превышения коэффициента вариации цен, а также с целью соблюдения действующего законодательства о защите конкуренции и предупреждения  завышения и занижения  цен на товар.</t>
  </si>
  <si>
    <t>набор</t>
  </si>
  <si>
    <t xml:space="preserve">Набор аппликаторов для системы брахитерапии </t>
  </si>
  <si>
    <t>исх. 4273
от 26.08.2026
вх. 2322
от 02.09.2026</t>
  </si>
  <si>
    <t>исх. 4222
от 24.08.2026
вх. 2321
от 02.09.2026</t>
  </si>
  <si>
    <t>исх. 4274
от 26.08.2026
вх. 2320
от 02.09.2026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</si>
  <si>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ЗКП-2026-012030 от 29.09.2026.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</si>
</sst>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22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166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" borderId="0" applyFill="0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 applyFont="0" applyFill="0" applyBorder="0" applyAlignment="0" applyProtection="0"/>
    <xf numFmtId="0" fontId="19" fillId="0" borderId="0"/>
    <xf numFmtId="0" fontId="18" fillId="0" borderId="0"/>
    <xf numFmtId="0" fontId="14" fillId="0" borderId="0"/>
    <xf numFmtId="4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42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9" fillId="0" borderId="0" applyFont="0" applyFill="0" applyBorder="0" applyAlignment="0" applyProtection="0"/>
    <xf numFmtId="0" fontId="2" fillId="0" borderId="0"/>
    <xf numFmtId="42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42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9" fillId="0" borderId="0" applyFont="0" applyFill="0" applyBorder="0" applyAlignment="0" applyProtection="0"/>
  </cellStyleXfs>
  <cellXfs count="3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4" fontId="22" fillId="3" borderId="1" xfId="0" applyNumberFormat="1" applyFont="1" applyFill="1" applyBorder="1" applyAlignment="1">
      <alignment horizontal="center" vertical="center" wrapText="1"/>
    </xf>
    <xf numFmtId="168" fontId="23" fillId="2" borderId="1" xfId="0" applyNumberFormat="1" applyFont="1" applyFill="1" applyBorder="1" applyAlignment="1">
      <alignment horizontal="center"/>
    </xf>
    <xf numFmtId="0" fontId="0" fillId="0" borderId="0" xfId="0" applyFont="1"/>
    <xf numFmtId="4" fontId="25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2" fontId="27" fillId="5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Border="1" applyAlignment="1"/>
    <xf numFmtId="0" fontId="0" fillId="0" borderId="0" xfId="0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9" fillId="0" borderId="0" xfId="0" applyFont="1" applyFill="1" applyBorder="1" applyAlignment="1">
      <alignment horizontal="left" wrapText="1"/>
    </xf>
  </cellXfs>
  <cellStyles count="122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3" xfId="115" xr:uid="{3792623D-7455-49CB-A001-CE6367C9D882}"/>
    <cellStyle name="Currency 2" xfId="79" xr:uid="{C326C0AB-A28D-4623-83C0-2E415FC731BB}"/>
    <cellStyle name="Currency 3" xfId="87" xr:uid="{915EDC01-AC6D-487D-9BEB-144240317B51}"/>
    <cellStyle name="Currency 4" xfId="113" xr:uid="{AEAE0874-9D17-41DE-BDAB-C5782DC12DB2}"/>
    <cellStyle name="Currency 5" xfId="121" xr:uid="{72037F3E-017E-4A21-B5E6-2B5D12C431EC}"/>
    <cellStyle name="Normal" xfId="35" xr:uid="{11AE67FE-02DE-451C-A92A-73AF27D3D9A3}"/>
    <cellStyle name="Percent" xfId="45" xr:uid="{198057D4-36DC-4587-88FA-FB7D2AC01FBF}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3" xfId="112" xr:uid="{BCDAEA3E-FD42-48B5-A9F5-2452493A2F5B}"/>
    <cellStyle name="Обычный 2 2 3" xfId="32" xr:uid="{A45BE1F6-F050-4127-8506-7EC5F69FFD16}"/>
    <cellStyle name="Обычный 2 2 3 2" xfId="76" xr:uid="{4B629B23-6E45-4FE5-8D15-AAD83FECE1E2}"/>
    <cellStyle name="Обычный 2 2 3 3" xfId="111" xr:uid="{4D5013E0-5EEA-4DE2-BFC9-3EAC74FBE3BF}"/>
    <cellStyle name="Обычный 2 3" xfId="42" xr:uid="{E5F2F267-BF67-4D07-90E4-42B1C29CAC2F}"/>
    <cellStyle name="Обычный 2 3 2" xfId="80" xr:uid="{6C4696AC-B730-420D-B99E-D709EE194B22}"/>
    <cellStyle name="Обычный 2 3 3" xfId="114" xr:uid="{7551C1DC-3A47-47C1-A962-83C7277651F1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3" xfId="119" xr:uid="{16046912-062B-46F7-B113-AD9355BE6209}"/>
    <cellStyle name="Обычный 2 6" xfId="52" xr:uid="{55486D0D-E951-4196-B510-D1735BC61EA5}"/>
    <cellStyle name="Обычный 2 7" xfId="88" xr:uid="{DFA3D5BC-6C30-4354-88EF-5CE505E4BF28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3" xfId="102" xr:uid="{90426FE7-9783-4816-996B-EC1E3781EFA7}"/>
    <cellStyle name="Обычный 3 2 3" xfId="56" xr:uid="{FE6761FC-82CD-4694-AB38-E3270D136C32}"/>
    <cellStyle name="Обычный 3 2 4" xfId="91" xr:uid="{58430DA2-90A6-4696-BA7B-C184E052AB17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3" xfId="116" xr:uid="{5E2D6A67-850C-4E36-B1D2-894B298B5C41}"/>
    <cellStyle name="Обычный 3 3 3" xfId="55" xr:uid="{693E69FB-2528-4C60-BC8D-9822C922CD9A}"/>
    <cellStyle name="Обычный 3 3 4" xfId="90" xr:uid="{54843B06-D309-4D8E-9F15-F20CB0C3A969}"/>
    <cellStyle name="Обычный 3 4" xfId="22" xr:uid="{5D5FEA87-1736-4760-9729-802186B9B7DF}"/>
    <cellStyle name="Обычный 3 4 2" xfId="66" xr:uid="{41CDE5DA-DA46-4B8B-8790-5C24793D43C1}"/>
    <cellStyle name="Обычный 3 4 3" xfId="101" xr:uid="{66C1EBC3-989F-4C22-912E-FFF8CDA705C0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3" xfId="105" xr:uid="{AAFBB52C-AF5C-4419-B8EA-67CCDAE526C8}"/>
    <cellStyle name="Обычный 5 2 2 3" xfId="59" xr:uid="{1F75FA42-88DF-4F90-A0FE-D04113FEEC3A}"/>
    <cellStyle name="Обычный 5 2 2 4" xfId="94" xr:uid="{CCD140C7-277F-445B-957D-5990ADE06F08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3" xfId="120" xr:uid="{EBED30A7-9462-4E54-A7FA-0F50B0402FB0}"/>
    <cellStyle name="Обычный 5 2 3 2 2 2 3" xfId="75" xr:uid="{49A511D0-DF4B-4B55-96FE-5AED5382371B}"/>
    <cellStyle name="Обычный 5 2 3 2 2 2 4" xfId="110" xr:uid="{8DBC3D14-DF1A-43F6-8800-72526F8B28E8}"/>
    <cellStyle name="Обычный 5 2 3 2 2 3" xfId="21" xr:uid="{55CD3501-9866-42C5-9242-954C54AD32BF}"/>
    <cellStyle name="Обычный 5 2 3 2 2 3 2" xfId="65" xr:uid="{1EB3F022-AADF-4D5C-9F6C-008A76D5E821}"/>
    <cellStyle name="Обычный 5 2 3 2 2 3 3" xfId="100" xr:uid="{76C0478C-29FF-4125-8C3B-CB3B9B66DE76}"/>
    <cellStyle name="Обычный 5 2 3 2 2 4" xfId="63" xr:uid="{C5AB4FFB-F1E9-4E28-B517-42CC538CC91E}"/>
    <cellStyle name="Обычный 5 2 3 2 2 5" xfId="98" xr:uid="{D2E58193-ABA3-441B-8219-3D04C1833187}"/>
    <cellStyle name="Обычный 5 2 3 2 3" xfId="28" xr:uid="{9A16602D-48BF-49BB-8494-BDEA0AD94CA2}"/>
    <cellStyle name="Обычный 5 2 3 2 3 2" xfId="72" xr:uid="{E916CC47-91CD-4AE1-83ED-67D6C2FBEBA5}"/>
    <cellStyle name="Обычный 5 2 3 2 3 3" xfId="107" xr:uid="{C3A85A2D-8E43-43D0-ACF2-A321958A9EB5}"/>
    <cellStyle name="Обычный 5 2 3 2 4" xfId="62" xr:uid="{69B13DDD-AB98-4BEA-AD6F-171F76782BF0}"/>
    <cellStyle name="Обычный 5 2 3 2 5" xfId="97" xr:uid="{B6314E99-C139-498F-A3D5-AEC5E08ABF0F}"/>
    <cellStyle name="Обычный 5 2 3 3" xfId="27" xr:uid="{8549065D-49A7-46C0-A5AF-8C68375B2F42}"/>
    <cellStyle name="Обычный 5 2 3 3 2" xfId="71" xr:uid="{A2AAC2C1-6516-4476-9E57-4ACACB7FDEBB}"/>
    <cellStyle name="Обычный 5 2 3 3 3" xfId="106" xr:uid="{19B3EBF0-18E0-4583-9E20-A414DB88BB12}"/>
    <cellStyle name="Обычный 5 2 3 4" xfId="60" xr:uid="{F5AFC61E-6182-45E0-A655-8B2C7244AF0A}"/>
    <cellStyle name="Обычный 5 2 3 5" xfId="95" xr:uid="{C4EBD31B-534D-4DA6-A3D4-188748B26209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3" xfId="108" xr:uid="{699B6263-8B48-46F2-8A76-B2443FA7FECF}"/>
    <cellStyle name="Обычный 5 2 4 3" xfId="61" xr:uid="{F760AFF7-9511-40BC-AE8B-53364B60F121}"/>
    <cellStyle name="Обычный 5 2 4 4" xfId="96" xr:uid="{684183AA-680E-4A76-8B2B-4B2A8487150C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3" xfId="99" xr:uid="{FB18B426-B274-4F77-A2B8-067D309D6950}"/>
    <cellStyle name="Обычный 5 2 5 3" xfId="69" xr:uid="{0743060F-79D9-4CB1-B13F-C70385AA1328}"/>
    <cellStyle name="Обычный 5 2 5 4" xfId="104" xr:uid="{0A69C154-4628-4F51-AE10-3FDD46BA0F0D}"/>
    <cellStyle name="Обычный 5 2 6" xfId="58" xr:uid="{1F3D575B-12E7-4783-8D19-983AD0E80635}"/>
    <cellStyle name="Обычный 5 2 7" xfId="93" xr:uid="{62E8A763-B6C2-4524-8474-EF1EF7C7CA15}"/>
    <cellStyle name="Обычный 5 3" xfId="24" xr:uid="{3236BFB2-760A-4974-9FEB-10A3A4BDFB8F}"/>
    <cellStyle name="Обычный 5 3 2" xfId="68" xr:uid="{8BA51D1A-BA95-44FE-B7B8-5055F87921BD}"/>
    <cellStyle name="Обычный 5 3 3" xfId="103" xr:uid="{327AC5F6-D42B-49F4-A4C8-DEA5058FEDD8}"/>
    <cellStyle name="Обычный 5 4" xfId="54" xr:uid="{897CDCB3-64CF-4889-A162-51226183596F}"/>
    <cellStyle name="Обычный 5 5" xfId="89" xr:uid="{6E25A6A0-9E72-4E6A-B27D-DD6942D94496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3" xfId="109" xr:uid="{DFB9439C-F5A4-4EDF-9367-20E361445FDC}"/>
    <cellStyle name="Обычный 6 3" xfId="47" xr:uid="{FAF27C5B-E2C3-45F7-AF92-9668F3511BC9}"/>
    <cellStyle name="Обычный 6 4" xfId="57" xr:uid="{CFB12EF8-C3AF-4923-8923-E6921566A68F}"/>
    <cellStyle name="Обычный 6 5" xfId="92" xr:uid="{DC8D3617-EF85-4A7B-9C10-132C500E987B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3" xfId="117" xr:uid="{0E5A6FD3-8F60-4E1A-AD1C-50FAFD10041F}"/>
    <cellStyle name="Обычный 8" xfId="49" xr:uid="{CAB49CB1-33B3-4219-B4E9-33D135E76A46}"/>
    <cellStyle name="Обычный 8 2" xfId="84" xr:uid="{D9711215-91F7-4B29-B76A-A6050CAD15B4}"/>
    <cellStyle name="Обычный 8 3" xfId="118" xr:uid="{C6444C03-C5B8-48F4-A9FE-174499E1652F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84666</xdr:colOff>
      <xdr:row>3</xdr:row>
      <xdr:rowOff>412752</xdr:rowOff>
    </xdr:from>
    <xdr:to>
      <xdr:col>8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9</xdr:col>
      <xdr:colOff>232834</xdr:colOff>
      <xdr:row>3</xdr:row>
      <xdr:rowOff>306918</xdr:rowOff>
    </xdr:from>
    <xdr:to>
      <xdr:col>9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90" zoomScaleNormal="90" workbookViewId="0">
      <selection activeCell="B8" sqref="B8:L8"/>
    </sheetView>
  </sheetViews>
  <sheetFormatPr defaultRowHeight="12.75"/>
  <cols>
    <col min="1" max="1" width="5.5703125" style="1" customWidth="1"/>
    <col min="2" max="2" width="32.5703125" style="1" customWidth="1"/>
    <col min="3" max="3" width="9.5703125" style="1" customWidth="1"/>
    <col min="4" max="4" width="9.7109375" style="1" customWidth="1"/>
    <col min="5" max="8" width="14.140625" style="2" customWidth="1"/>
    <col min="9" max="11" width="14.7109375" style="1" customWidth="1"/>
    <col min="12" max="12" width="14.8554687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 t="s">
        <v>6</v>
      </c>
      <c r="K1" s="19"/>
      <c r="L1" s="20"/>
    </row>
    <row r="2" spans="1:12" s="6" customFormat="1" ht="31.5" customHeight="1">
      <c r="A2" s="23" t="s">
        <v>23</v>
      </c>
      <c r="B2" s="23" t="s">
        <v>5</v>
      </c>
      <c r="C2" s="23" t="s">
        <v>1</v>
      </c>
      <c r="D2" s="23" t="s">
        <v>2</v>
      </c>
      <c r="E2" s="28" t="s">
        <v>4</v>
      </c>
      <c r="F2" s="29"/>
      <c r="G2" s="30"/>
      <c r="H2" s="23" t="s">
        <v>15</v>
      </c>
      <c r="I2" s="23" t="s">
        <v>16</v>
      </c>
      <c r="J2" s="23" t="s">
        <v>17</v>
      </c>
      <c r="K2" s="23" t="s">
        <v>18</v>
      </c>
      <c r="L2" s="23" t="s">
        <v>7</v>
      </c>
    </row>
    <row r="3" spans="1:12" s="6" customFormat="1" ht="15">
      <c r="A3" s="24"/>
      <c r="B3" s="24"/>
      <c r="C3" s="24"/>
      <c r="D3" s="24"/>
      <c r="E3" s="13" t="s">
        <v>19</v>
      </c>
      <c r="F3" s="13" t="s">
        <v>20</v>
      </c>
      <c r="G3" s="13" t="s">
        <v>21</v>
      </c>
      <c r="H3" s="24"/>
      <c r="I3" s="24"/>
      <c r="J3" s="24"/>
      <c r="K3" s="24"/>
      <c r="L3" s="24"/>
    </row>
    <row r="4" spans="1:12" s="6" customFormat="1" ht="60" customHeight="1">
      <c r="A4" s="25"/>
      <c r="B4" s="25"/>
      <c r="C4" s="25"/>
      <c r="D4" s="25"/>
      <c r="E4" s="15" t="s">
        <v>27</v>
      </c>
      <c r="F4" s="15" t="s">
        <v>28</v>
      </c>
      <c r="G4" s="15" t="s">
        <v>29</v>
      </c>
      <c r="H4" s="25"/>
      <c r="I4" s="25"/>
      <c r="J4" s="25"/>
      <c r="K4" s="25"/>
      <c r="L4" s="25"/>
    </row>
    <row r="5" spans="1:12" s="6" customFormat="1" ht="24.75" customHeight="1">
      <c r="A5" s="14">
        <v>1</v>
      </c>
      <c r="B5" s="16" t="s">
        <v>26</v>
      </c>
      <c r="C5" s="14" t="s">
        <v>25</v>
      </c>
      <c r="D5" s="10">
        <v>1</v>
      </c>
      <c r="E5" s="11">
        <v>2135000</v>
      </c>
      <c r="F5" s="11">
        <v>2070000</v>
      </c>
      <c r="G5" s="11">
        <v>2100000</v>
      </c>
      <c r="H5" s="7">
        <f>ROUND((AVERAGE(E5:G5)),2)</f>
        <v>2101666.67</v>
      </c>
      <c r="I5" s="4">
        <f t="shared" ref="I5" si="0">SQRT(((SUM((POWER(E5-H5,2)),(POWER(G5-H5,2)),(POWER(F5-H5,2)))/(COLUMNS(E5:G5)-1))))</f>
        <v>32532.035493238815</v>
      </c>
      <c r="J5" s="8">
        <f t="shared" ref="J5" si="1">I5/H5*100</f>
        <v>1.5479160400463894</v>
      </c>
      <c r="K5" s="9">
        <f t="shared" ref="K5" si="2">ROUND((MIN(E5:G5)),2)</f>
        <v>2070000</v>
      </c>
      <c r="L5" s="4">
        <f>ROUND((K5*D5),2)</f>
        <v>2070000</v>
      </c>
    </row>
    <row r="6" spans="1:12" ht="15.7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3"/>
      <c r="L6" s="5">
        <f>SUM(L5:L5)</f>
        <v>2070000</v>
      </c>
    </row>
    <row r="7" spans="1:12" ht="20.25" customHeight="1">
      <c r="A7" s="3"/>
      <c r="B7" s="21" t="s">
        <v>22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39" customHeight="1">
      <c r="A8" s="3"/>
      <c r="B8" s="34" t="s">
        <v>30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36.75" customHeight="1">
      <c r="B9" s="27" t="s">
        <v>13</v>
      </c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18" customHeight="1">
      <c r="B10" s="1" t="s">
        <v>8</v>
      </c>
    </row>
    <row r="11" spans="1:12">
      <c r="B11" s="1" t="s">
        <v>14</v>
      </c>
    </row>
    <row r="12" spans="1:12">
      <c r="B12" s="1" t="s">
        <v>9</v>
      </c>
    </row>
    <row r="13" spans="1:12" ht="27.75" customHeight="1">
      <c r="B13" s="27" t="s">
        <v>10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>
      <c r="B14" s="1" t="s">
        <v>11</v>
      </c>
    </row>
    <row r="15" spans="1:12">
      <c r="B15" s="1" t="s">
        <v>12</v>
      </c>
    </row>
    <row r="16" spans="1:12" ht="28.5" customHeight="1">
      <c r="B16" s="12"/>
      <c r="C16" s="26" t="s">
        <v>24</v>
      </c>
      <c r="D16" s="27"/>
      <c r="E16" s="27"/>
      <c r="F16" s="27"/>
      <c r="G16" s="27"/>
    </row>
  </sheetData>
  <mergeCells count="18">
    <mergeCell ref="C16:G16"/>
    <mergeCell ref="B9:L9"/>
    <mergeCell ref="B13:L13"/>
    <mergeCell ref="B8:L8"/>
    <mergeCell ref="D2:D4"/>
    <mergeCell ref="C2:C4"/>
    <mergeCell ref="B2:B4"/>
    <mergeCell ref="E2:G2"/>
    <mergeCell ref="A6:K6"/>
    <mergeCell ref="A1:I1"/>
    <mergeCell ref="J1:L1"/>
    <mergeCell ref="B7:L7"/>
    <mergeCell ref="A2:A4"/>
    <mergeCell ref="L2:L4"/>
    <mergeCell ref="K2:K4"/>
    <mergeCell ref="J2:J4"/>
    <mergeCell ref="I2:I4"/>
    <mergeCell ref="H2:H4"/>
  </mergeCells>
  <phoneticPr fontId="21" type="noConversion"/>
  <conditionalFormatting sqref="J5">
    <cfRule type="cellIs" dxfId="0" priority="2" stopIfTrue="1" operator="greaterThan">
      <formula>33</formula>
    </cfRule>
  </conditionalFormatting>
  <pageMargins left="0.31496062992125984" right="0.31496062992125984" top="0.55118110236220474" bottom="0.15748031496062992" header="0.31496062992125984" footer="0.31496062992125984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2026-09-29T09:12:06Z</dcterms:modified>
</cp:coreProperties>
</file>