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Ira_e\Desktop\Документация\КСК Михаил\Поставка трансформаторной подстанции\"/>
    </mc:Choice>
  </mc:AlternateContent>
  <xr:revisionPtr revIDLastSave="0" documentId="8_{61B98A9D-06B2-44BD-9531-9C501A8C04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МЦД 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8" i="23" l="1"/>
  <c r="I8" i="23"/>
  <c r="J8" i="23" s="1"/>
  <c r="H8" i="23"/>
  <c r="K8" i="23" s="1"/>
  <c r="L8" i="23" s="1"/>
  <c r="L9" i="23" s="1"/>
</calcChain>
</file>

<file path=xl/sharedStrings.xml><?xml version="1.0" encoding="utf-8"?>
<sst xmlns="http://schemas.openxmlformats.org/spreadsheetml/2006/main" count="31" uniqueCount="31">
  <si>
    <t>ОБОСНОВАНИЕ НАЧАЛЬНОЙ (МАКСИМАЛЬНОЙ) ЦЕНЫ ДОГОВОРА</t>
  </si>
  <si>
    <t xml:space="preserve">                                                                                                                                 </t>
  </si>
  <si>
    <t>Наименование закупки (предмет договора)</t>
  </si>
  <si>
    <t xml:space="preserve">Поставка комплектной трансформаторной подстанции наружной установки проходного типа мощностью 100 кВА, 10/0,4 кВ с силовым трансформатором для нужд АО «КСК»
</t>
  </si>
  <si>
    <t>Используемый метод определения НМЦ</t>
  </si>
  <si>
    <t>Метод сопоставимых рыночных цен (анализа рынка)</t>
  </si>
  <si>
    <t>Расчет НМЦ</t>
  </si>
  <si>
    <t>Информация о запросах ценовых предложений (коммерческих предложений)</t>
  </si>
  <si>
    <t>№</t>
  </si>
  <si>
    <t xml:space="preserve">Наименование предмета договора </t>
  </si>
  <si>
    <t>Ед. изм</t>
  </si>
  <si>
    <t>Кол-во</t>
  </si>
  <si>
    <t>Коммерческие предложения (руб./ед.изм.)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</si>
  <si>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</si>
  <si>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</si>
  <si>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t xml:space="preserve">Поставщик №1 </t>
  </si>
  <si>
    <t>Поставщик №2</t>
  </si>
  <si>
    <t xml:space="preserve">Поставщик №3 </t>
  </si>
  <si>
    <t xml:space="preserve">Средняя арифметическая цена за единицу     &lt;ц&gt; </t>
  </si>
  <si>
    <t>Среднее квадратичное отклонение</t>
  </si>
  <si>
    <t xml:space="preserve">Коэффициент вариации (%)  </t>
  </si>
  <si>
    <t>Цена за единицу изм. с округлением (вниз) до сотых долей после запятой (руб.)</t>
  </si>
  <si>
    <t>Н(М)ЦД</t>
  </si>
  <si>
    <t>Комплектная трансформаторная подстанция наружной установки проходного типа 100 кВА, 10/0,4 кВ с силовым трансформатором</t>
  </si>
  <si>
    <t>Итого:</t>
  </si>
  <si>
    <t>Дата подготовки обоснования НМЦ  25.09.2026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</si>
  <si>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</si>
  <si>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</si>
  <si>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</si>
  <si>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Итого НМЦД устанавливается в размере: 994 843,33 рубля</t>
  </si>
  <si>
    <t>комплект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</si>
</sst>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</font>
    <font>
      <b/>
      <sz val="12"/>
      <color indexed="8"/>
      <name val="Times New Roman"/>
    </font>
    <font>
      <b/>
      <sz val="10"/>
      <color indexed="8"/>
      <name val="Times New Roman"/>
    </font>
    <font>
      <sz val="12"/>
      <color indexed="8"/>
      <name val="Times New Roman"/>
    </font>
    <font>
      <sz val="11"/>
      <color indexed="8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b/>
      <sz val="12"/>
      <color theme="1"/>
      <name val="Times New Roman"/>
    </font>
    <font>
      <sz val="12"/>
      <color theme="1"/>
      <name val="Times New Roman"/>
    </font>
    <font>
      <sz val="11"/>
      <color theme="1"/>
      <name val="Times New Roman"/>
    </font>
    <font>
      <sz val="12"/>
      <color rgb="FF000000"/>
      <name val="Times New Roman"/>
    </font>
    <font>
      <b/>
      <sz val="12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5" fillId="2" borderId="0" xfId="0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4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 wrapText="1"/>
    </xf>
    <xf numFmtId="4" fontId="10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5" fillId="2" borderId="0" xfId="0" applyFont="1" applyFill="1" applyAlignment="1">
      <alignment wrapText="1"/>
    </xf>
    <xf numFmtId="4" fontId="5" fillId="2" borderId="0" xfId="0" applyNumberFormat="1" applyFont="1" applyFill="1" applyBorder="1" applyAlignment="1">
      <alignment wrapText="1"/>
    </xf>
    <xf numFmtId="0" fontId="9" fillId="2" borderId="0" xfId="0" applyFont="1" applyFill="1" applyBorder="1" applyAlignment="1">
      <alignment horizontal="center" vertical="center" wrapText="1"/>
    </xf>
    <xf numFmtId="4" fontId="5" fillId="2" borderId="0" xfId="0" applyNumberFormat="1" applyFont="1" applyFill="1" applyAlignment="1">
      <alignment wrapText="1"/>
    </xf>
    <xf numFmtId="2" fontId="5" fillId="2" borderId="0" xfId="0" applyNumberFormat="1" applyFont="1" applyFill="1" applyAlignment="1">
      <alignment wrapText="1"/>
    </xf>
    <xf numFmtId="0" fontId="7" fillId="2" borderId="1" xfId="0" applyFont="1" applyFill="1" applyBorder="1" applyAlignment="1">
      <alignment horizontal="center"/>
    </xf>
    <xf numFmtId="4" fontId="7" fillId="2" borderId="1" xfId="0" applyNumberFormat="1" applyFont="1" applyFill="1" applyBorder="1" applyAlignment="1">
      <alignment horizontal="center"/>
    </xf>
    <xf numFmtId="0" fontId="11" fillId="2" borderId="0" xfId="0" applyNumberFormat="1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/>
    <xf numFmtId="0" fontId="8" fillId="2" borderId="0" xfId="0" applyFont="1" applyFill="1" applyAlignment="1">
      <alignment horizontal="center"/>
    </xf>
    <xf numFmtId="4" fontId="8" fillId="2" borderId="0" xfId="0" applyNumberFormat="1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/>
    <xf numFmtId="0" fontId="3" fillId="2" borderId="0" xfId="0" applyFont="1" applyFill="1" applyAlignment="1">
      <alignment wrapText="1"/>
    </xf>
    <xf numFmtId="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19050</xdr:colOff>
      <xdr:row>6</xdr:row>
      <xdr:rowOff>923925</xdr:rowOff>
    </xdr:from>
    <xdr:to>
      <xdr:col>8</xdr:col>
      <xdr:colOff>1019175</xdr:colOff>
      <xdr:row>6</xdr:row>
      <xdr:rowOff>1362075</xdr:rowOff>
    </xdr:to>
    <xdr:pic>
      <xdr:nvPicPr>
        <xdr:cNvPr id="2" name="/xl/media/image1.wm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A5" sqref="A5:L5"/>
    </sheetView>
  </sheetViews>
  <sheetFormatPr defaultRowHeight="12.75" x14ac:dyDescent="0.2"/>
  <cols>
    <col min="1" max="1" width="6.140625" style="1" customWidth="1"/>
    <col min="2" max="2" width="43.42578125" style="1" customWidth="1"/>
    <col min="3" max="3" width="7.85546875" style="1" customWidth="1"/>
    <col min="4" max="4" width="6.85546875" style="1" customWidth="1"/>
    <col min="5" max="5" width="14.85546875" style="1" customWidth="1"/>
    <col min="6" max="6" width="11.7109375" style="3" customWidth="1"/>
    <col min="7" max="7" width="15.28515625" style="1" customWidth="1"/>
    <col min="8" max="8" width="15.5703125" style="1" customWidth="1"/>
    <col min="9" max="9" width="15.42578125" style="1" customWidth="1"/>
    <col min="10" max="10" width="22.7109375" style="1" customWidth="1"/>
    <col min="11" max="11" width="13.5703125" style="1" customWidth="1"/>
    <col min="12" max="12" width="15.42578125" style="1" customWidth="1"/>
    <col min="13" max="13" width="11.85546875" style="1" customWidth="1"/>
    <col min="14" max="14" width="9.140625" style="1" hidden="1" customWidth="1"/>
    <col min="15" max="15" width="13.42578125" style="1" hidden="1" customWidth="1"/>
    <col min="16" max="16" width="9.140625" style="1" hidden="1" customWidth="1"/>
    <col min="17" max="17" width="0" style="3" hidden="1" customWidth="1"/>
    <col min="18" max="22" width="9.140625" style="1" hidden="1" customWidth="1"/>
    <col min="23" max="16384" width="9.140625" style="1"/>
  </cols>
  <sheetData>
    <row r="1" spans="1:21" ht="16.5" customHeight="1" x14ac:dyDescent="0.2">
      <c r="E1" s="2" t="s">
        <v>0</v>
      </c>
      <c r="J1" s="4" t="s">
        <v>1</v>
      </c>
      <c r="K1" s="5"/>
      <c r="L1" s="5"/>
    </row>
    <row r="2" spans="1:21" ht="51.75" customHeight="1" x14ac:dyDescent="0.25">
      <c r="A2" s="6" t="s">
        <v>2</v>
      </c>
      <c r="B2" s="6"/>
      <c r="C2" s="6"/>
      <c r="D2" s="7" t="s">
        <v>3</v>
      </c>
      <c r="E2" s="7"/>
      <c r="F2" s="7"/>
      <c r="G2" s="7"/>
      <c r="H2" s="7"/>
      <c r="I2" s="7"/>
      <c r="J2" s="7"/>
      <c r="K2" s="7"/>
      <c r="L2" s="7"/>
    </row>
    <row r="3" spans="1:21" ht="21" customHeight="1" x14ac:dyDescent="0.2">
      <c r="A3" s="6" t="s">
        <v>4</v>
      </c>
      <c r="B3" s="6"/>
      <c r="C3" s="6"/>
      <c r="D3" s="6" t="s">
        <v>5</v>
      </c>
      <c r="E3" s="6"/>
      <c r="F3" s="6"/>
      <c r="G3" s="6"/>
      <c r="H3" s="6"/>
      <c r="I3" s="6"/>
      <c r="J3" s="6"/>
      <c r="K3" s="6"/>
      <c r="L3" s="6"/>
    </row>
    <row r="4" spans="1:21" ht="22.5" customHeight="1" x14ac:dyDescent="0.2">
      <c r="A4" s="8" t="s">
        <v>6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21" ht="17.25" customHeight="1" x14ac:dyDescent="0.2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21" ht="39" customHeight="1" x14ac:dyDescent="0.2">
      <c r="A6" s="9" t="s">
        <v>8</v>
      </c>
      <c r="B6" s="9" t="s">
        <v>9</v>
      </c>
      <c r="C6" s="9" t="s">
        <v>10</v>
      </c>
      <c r="D6" s="9" t="s">
        <v>11</v>
      </c>
      <c r="E6" s="10" t="s">
        <v>12</v>
      </c>
      <c r="F6" s="11"/>
      <c r="G6" s="12"/>
      <c r="H6" s="13" t="s">
        <v>13</v>
      </c>
      <c r="I6" s="14"/>
      <c r="J6" s="15"/>
      <c r="K6" s="16" t="s">
        <v>14</v>
      </c>
      <c r="L6" s="16"/>
    </row>
    <row r="7" spans="1:21" ht="161.25" customHeight="1" x14ac:dyDescent="0.2">
      <c r="A7" s="17"/>
      <c r="B7" s="9"/>
      <c r="C7" s="17"/>
      <c r="D7" s="17"/>
      <c r="E7" s="18" t="s">
        <v>15</v>
      </c>
      <c r="F7" s="19" t="s">
        <v>16</v>
      </c>
      <c r="G7" s="18" t="s">
        <v>17</v>
      </c>
      <c r="H7" s="20" t="s">
        <v>18</v>
      </c>
      <c r="I7" s="20" t="s">
        <v>19</v>
      </c>
      <c r="J7" s="20" t="s">
        <v>20</v>
      </c>
      <c r="K7" s="21" t="s">
        <v>21</v>
      </c>
      <c r="L7" s="21" t="s">
        <v>22</v>
      </c>
    </row>
    <row r="8" spans="1:21" s="31" customFormat="1" ht="63" x14ac:dyDescent="0.25">
      <c r="A8" s="22">
        <v>1</v>
      </c>
      <c r="B8" s="23" t="s">
        <v>23</v>
      </c>
      <c r="C8" s="24" t="s">
        <v>30</v>
      </c>
      <c r="D8" s="24">
        <v>1</v>
      </c>
      <c r="E8" s="25">
        <v>1087700</v>
      </c>
      <c r="F8" s="25">
        <v>919730</v>
      </c>
      <c r="G8" s="25">
        <v>977100</v>
      </c>
      <c r="H8" s="26">
        <f>SUM(E8:G8)/COUNT(E8:G8)</f>
        <v>994843.33333333337</v>
      </c>
      <c r="I8" s="27">
        <f>SQRT(((E8-H8)^2+(F8-H8)^2+(G8-H8)^2)/2)</f>
        <v>85379.15221723236</v>
      </c>
      <c r="J8" s="28">
        <f>IFERROR(I8/H8*100,0)</f>
        <v>8.5821706148605337</v>
      </c>
      <c r="K8" s="29">
        <f>ROUNDDOWN(H8,2)</f>
        <v>994843.33</v>
      </c>
      <c r="L8" s="29">
        <f>K8*D8</f>
        <v>994843.33</v>
      </c>
      <c r="M8" s="30"/>
      <c r="N8" s="31">
        <v>1.2</v>
      </c>
      <c r="O8" s="32"/>
      <c r="P8" s="33"/>
      <c r="Q8" s="34"/>
      <c r="S8" s="31">
        <v>2174.61</v>
      </c>
      <c r="T8" s="31">
        <v>1.2</v>
      </c>
      <c r="U8" s="35">
        <f>S8*T8</f>
        <v>2609.5320000000002</v>
      </c>
    </row>
    <row r="9" spans="1:21" ht="18.75" customHeight="1" x14ac:dyDescent="0.25">
      <c r="A9" s="36" t="s">
        <v>24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7">
        <f>SUM(L8:L8)</f>
        <v>994843.33</v>
      </c>
    </row>
    <row r="10" spans="1:21" ht="22.5" customHeight="1" x14ac:dyDescent="0.25">
      <c r="A10" s="38" t="s">
        <v>29</v>
      </c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</row>
    <row r="11" spans="1:21" ht="23.25" customHeight="1" x14ac:dyDescent="0.25">
      <c r="A11" s="39" t="s">
        <v>25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</row>
    <row r="12" spans="1:21" ht="24.75" customHeight="1" x14ac:dyDescent="0.25">
      <c r="A12" s="40"/>
      <c r="B12" s="41" t="s">
        <v>26</v>
      </c>
      <c r="C12" s="42"/>
      <c r="D12" s="43"/>
      <c r="E12" s="43"/>
      <c r="F12" s="44"/>
      <c r="G12" s="43"/>
      <c r="H12" s="43"/>
      <c r="I12" s="43"/>
    </row>
    <row r="13" spans="1:21" ht="22.5" customHeight="1" x14ac:dyDescent="0.25">
      <c r="A13" s="40"/>
      <c r="B13" s="45"/>
      <c r="C13" s="42"/>
      <c r="D13" s="43" t="s">
        <v>27</v>
      </c>
      <c r="E13" s="43"/>
      <c r="F13" s="44"/>
      <c r="G13" s="43" t="s">
        <v>28</v>
      </c>
      <c r="H13" s="43"/>
      <c r="I13" s="43"/>
    </row>
    <row r="14" spans="1:21" ht="15.75" x14ac:dyDescent="0.25">
      <c r="A14" s="46"/>
      <c r="B14" s="46"/>
      <c r="C14" s="46"/>
      <c r="D14" s="47"/>
      <c r="E14" s="48"/>
      <c r="F14" s="49"/>
      <c r="G14" s="50"/>
      <c r="H14" s="51"/>
      <c r="I14" s="51"/>
      <c r="J14" s="51"/>
      <c r="K14" s="51"/>
      <c r="L14" s="51"/>
    </row>
    <row r="15" spans="1:21" x14ac:dyDescent="0.2">
      <c r="L15" s="3"/>
    </row>
  </sheetData>
  <mergeCells count="23">
    <mergeCell ref="J1:L1"/>
    <mergeCell ref="A6:A7"/>
    <mergeCell ref="B6:B7"/>
    <mergeCell ref="C6:C7"/>
    <mergeCell ref="D6:D7"/>
    <mergeCell ref="E6:G6"/>
    <mergeCell ref="D2:L2"/>
    <mergeCell ref="D3:L3"/>
    <mergeCell ref="A4:L4"/>
    <mergeCell ref="A2:C2"/>
    <mergeCell ref="A3:C3"/>
    <mergeCell ref="A5:L5"/>
    <mergeCell ref="K6:L6"/>
    <mergeCell ref="H6:J6"/>
    <mergeCell ref="A9:K9"/>
    <mergeCell ref="A10:L10"/>
    <mergeCell ref="A14:C14"/>
    <mergeCell ref="A11:L11"/>
    <mergeCell ref="B12:B13"/>
    <mergeCell ref="D12:E12"/>
    <mergeCell ref="G12:I12"/>
    <mergeCell ref="D13:E13"/>
    <mergeCell ref="G13:I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Дрига Ирина</dc:creator>
  <cp:lastModifiedBy>Дрига Ирина</cp:lastModifiedBy>
  <dcterms:created xsi:type="dcterms:W3CDTF">2026-09-25T13:46:06Z</dcterms:created>
  <dcterms:modified xsi:type="dcterms:W3CDTF">2026-09-25T13:46:06Z</dcterms:modified>
</cp:coreProperties>
</file>