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filterPrivacy="1" defaultThemeVersion="124226"/>
  <xr:revisionPtr revIDLastSave="0" documentId="13_ncr:1_{C7B0A614-5146-47F0-81C3-C50A3D309B2B}" xr6:coauthVersionLast="47" xr6:coauthVersionMax="47" xr10:uidLastSave="{00000000-0000-0000-0000-000000000000}"/>
  <bookViews>
    <workbookView xWindow="8100" yWindow="180" windowWidth="19650" windowHeight="15420" xr2:uid="{00000000-000D-0000-FFFF-FFFF00000000}"/>
  </bookViews>
  <sheets>
    <sheet name="НМЦД 3" sheetId="1" r:id="rId1"/>
  </sheets>
  <calcPr calcId="191029"/>
</workbook>
</file>

<file path=xl/calcChain.xml><?xml version="1.0" encoding="utf-8"?>
<calcChain xmlns="http://schemas.openxmlformats.org/spreadsheetml/2006/main">
  <c r="O7" i="1" l="1"/>
  <c r="O8" i="1"/>
  <c r="N9" i="1"/>
  <c r="O9" i="1" s="1"/>
  <c r="N8" i="1"/>
  <c r="N7" i="1"/>
  <c r="M9" i="1"/>
  <c r="M8" i="1"/>
  <c r="M7" i="1"/>
  <c r="P7" i="1" s="1"/>
  <c r="P9" i="1" l="1"/>
  <c r="P8" i="1"/>
  <c r="P10" i="1" l="1"/>
</calcChain>
</file>

<file path=xl/sharedStrings.xml><?xml version="1.0" encoding="utf-8"?>
<sst xmlns="http://schemas.openxmlformats.org/spreadsheetml/2006/main" count="48" uniqueCount="45">
  <si>
    <t>Обоснование начальной (максимальной) цены договора</t>
  </si>
  <si>
    <t>№</t>
  </si>
  <si>
    <t>Ед.изм.</t>
  </si>
  <si>
    <t>Кол-во</t>
  </si>
  <si>
    <t>Начальная (максимальная) цена Договора, рублей</t>
  </si>
  <si>
    <t>v – количество (объем) закупаемого товара (работы, услуги);</t>
  </si>
  <si>
    <t>Приложение 4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</si>
  <si>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</si>
  <si>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</si>
  <si>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Начальная (максимальная) цена договора (руб.)</t>
  </si>
  <si>
    <t xml:space="preserve"> Коэффициент вариации*</t>
  </si>
  <si>
    <t>Расчет начальной (максимальной) цены по позиции производится по формуле:</t>
  </si>
  <si>
    <r>
      <rPr>
        <b/>
        <sz val="11"/>
        <color theme="1"/>
        <rFont val="Liberation Serif"/>
        <family val="1"/>
        <charset val="204"/>
      </rPr>
      <t xml:space="preserve">2. Метод сопоставимых рыночных цен         </t>
    </r>
    <r>
      <rPr>
        <sz val="11"/>
        <color theme="1"/>
        <rFont val="Liberation Serif"/>
        <family val="1"/>
        <charset val="204"/>
      </rPr>
      <t xml:space="preserve">                                               </t>
    </r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</si>
  <si>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</si>
  <si>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НМЦДi = Цi × Vi, где:</t>
  </si>
  <si>
    <t>НМЦДi - начальная (максимальная) цена по позиции (рублей);</t>
  </si>
  <si>
    <t xml:space="preserve"> </t>
  </si>
  <si>
    <t xml:space="preserve">МНН </t>
  </si>
  <si>
    <t>Основные характеристики объекта закупки</t>
  </si>
  <si>
    <t>НМЦДтариф = V х Цтариф, где:</t>
  </si>
  <si>
    <t>цтариф  - цена (тариф) единицы товара, работы, услуги, установленная в рамках государственного регулирования цен (тарифов).</t>
  </si>
  <si>
    <t xml:space="preserve"> Предельная цена с учетом НДС и оптовой надбавки, руб. Государственный реестр предельных отпускных цен (http://grls.rosminzdrav.ru/), Постановление РЭК СО от 20.10.2021 № 103-ПК </t>
  </si>
  <si>
    <t xml:space="preserve">                          Цена за ед.изм.мин.  (руб.)*</t>
  </si>
  <si>
    <t>1.Тарифный метод</t>
  </si>
  <si>
    <t>уп</t>
  </si>
  <si>
    <t>Коэффициент вариации цены не превышает 33%, следовательно используемые для расчёта цены являются однородными — проведение дополнительных исследований ценовой информации не требуется.</t>
  </si>
  <si>
    <t>Цены прошлых периодов, используемые в расчётах, приведены к текущему уровню цен.</t>
  </si>
  <si>
    <t>Цена за ед.изм.ср.  (руб.)* (справочно)</t>
  </si>
  <si>
    <t xml:space="preserve">  раствор для внутривенного введения 1 ммоль/мл 7,5 мл №5</t>
  </si>
  <si>
    <t xml:space="preserve">Гадобутрол </t>
  </si>
  <si>
    <t xml:space="preserve">Источник №1 вхд № 1870 от 15.07.2026
</t>
  </si>
  <si>
    <t xml:space="preserve">Источник №2 вхд. № 1868 от 15.07.2026
</t>
  </si>
  <si>
    <t xml:space="preserve">Источник №3 вхд. № 1869 от 15.07.2026
</t>
  </si>
  <si>
    <t>Источник №4</t>
  </si>
  <si>
    <t>реестр контрактов</t>
  </si>
  <si>
    <t xml:space="preserve">https://zakupki.gov.ru/epz/contract/contractCard/process-info.html?reestrNumber=1373000423626000164&amp;contractInfoId=110678252 </t>
  </si>
  <si>
    <t xml:space="preserve">  раствор для внутривенного введения 1 ммоль/мл 15 мл №5</t>
  </si>
  <si>
    <t xml:space="preserve"> Гадобутрол</t>
  </si>
  <si>
    <t xml:space="preserve">https://zakupki.gov.ru/epz/contract/contractCard/process-info.html?reestrNumber=1771404207026002381&amp;contractInfoId=110783829 </t>
  </si>
  <si>
    <t xml:space="preserve">раствор для инъекций  370 мг йода/мл 500 мл № 1 </t>
  </si>
  <si>
    <t xml:space="preserve">Йопромид  </t>
  </si>
  <si>
    <t xml:space="preserve">https://zakupki.gov.ru/epz/contract/contractCard/process-info.html?reestrNumber=1771404207026002731&amp;contractInfoId=111077446 </t>
  </si>
  <si>
    <t>В отношении товара применяется национальный режим в соответствии со статьёй 3.1-4 Федерального закона № 223-ФЗ и позицией 433 приложения № 2 к постановлению Правительства Российской Федерации от 23.12.2024 № 1875.Лекарственные препараты включены в перечень жизненно необходимых и важнейших лекарственных препаратов (ЖНВЛП).</t>
  </si>
  <si>
    <t>Для определения начальной (максимальной) цены договора применён смешанный метод, который включает в себя метод сопоставимых рыночных цен (анализа рынка) и тарифный метод в соответствии с Приложением № 2 к Типовому положению о закупках товаров, работ, услуг</t>
  </si>
  <si>
    <t>С целью получения ценовой информации в отношении товара для определения начальной (максимальной) цены договора заказчик осуществил следующие процедуры: 1) направлены запросы ценовой информации поставщикам; 2) размещён запрос о предоставлении ценовой информации в Региональной информационной системе № ЗКП-2026-012430; 3) осуществлён поиск ценовой информации в ЕИС в реестре контрактов; 4) осуществлён поиск ценовой информации, размещённой в подсистеме реестра закупок малого объёма Региональной информационной системы.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</si>
</sst>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&quot;р.&quot;_-;\-* #,##0.00&quot;р.&quot;_-;_-* &quot;-&quot;??&quot;р.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sz val="8"/>
      <name val="Calibri"/>
      <family val="2"/>
      <scheme val="minor"/>
    </font>
    <font>
      <u/>
      <sz val="11"/>
      <color theme="10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5" fontId="5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" fontId="8" fillId="4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/>
    </xf>
    <xf numFmtId="4" fontId="10" fillId="0" borderId="1" xfId="4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4" fontId="12" fillId="0" borderId="1" xfId="4" applyNumberFormat="1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8" fillId="0" borderId="1" xfId="0" applyFont="1" applyBorder="1" applyAlignment="1">
      <alignment horizont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8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  <cellStyle name="Обычный 5 2 3 2 2 2" xfId="5" xr:uid="{EF75B468-A0F1-41DD-95A5-A6C36E76D8AC}"/>
    <cellStyle name="Обычный 5 2 5 2" xfId="7" xr:uid="{89FC0232-F179-416D-952B-AA6A579DE1C4}"/>
    <cellStyle name="Обычный 5 2 6" xfId="6" xr:uid="{E68B66EF-9124-4D53-91CF-25EEB80DC2C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akupki.gov.ru/epz/contract/contractCard/process-info.html?reestrNumber=1771404207026002731&amp;contractInfoId=111077446" TargetMode="External"/><Relationship Id="rId2" Type="http://schemas.openxmlformats.org/officeDocument/2006/relationships/hyperlink" Target="https://zakupki.gov.ru/epz/contract/contractCard/process-info.html?reestrNumber=1771404207026002381&amp;contractInfoId=110783829" TargetMode="External"/><Relationship Id="rId1" Type="http://schemas.openxmlformats.org/officeDocument/2006/relationships/hyperlink" Target="https://zakupki.gov.ru/epz/contract/contractCard/process-info.html?reestrNumber=1373000423626000164&amp;contractInfoId=110678252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zoomScale="80" zoomScaleNormal="80" workbookViewId="0">
      <selection activeCell="O12" sqref="O12"/>
    </sheetView>
  </sheetViews>
  <sheetFormatPr defaultRowHeight="12.75" x14ac:dyDescent="0.2"/>
  <cols>
    <col min="1" max="1" width="5.42578125" style="1" customWidth="1"/>
    <col min="2" max="2" width="12.5703125" style="1" customWidth="1"/>
    <col min="3" max="3" width="21.140625" style="1" customWidth="1"/>
    <col min="4" max="4" width="9.85546875" style="1" customWidth="1"/>
    <col min="5" max="5" width="10" style="1" customWidth="1"/>
    <col min="6" max="6" width="16.85546875" style="1" customWidth="1"/>
    <col min="7" max="7" width="17.140625" style="1" customWidth="1"/>
    <col min="8" max="9" width="14.140625" style="2" customWidth="1"/>
    <col min="10" max="11" width="15.5703125" style="2" customWidth="1"/>
    <col min="12" max="12" width="18.42578125" style="2" customWidth="1"/>
    <col min="13" max="13" width="13" style="2" customWidth="1"/>
    <col min="14" max="14" width="12.140625" style="2" customWidth="1"/>
    <col min="15" max="15" width="11.140625" style="1" customWidth="1"/>
    <col min="16" max="16" width="17" style="1" customWidth="1"/>
    <col min="17" max="17" width="7.28515625" style="1" customWidth="1"/>
    <col min="18" max="16384" width="9.140625" style="1"/>
  </cols>
  <sheetData>
    <row r="1" spans="1:16" ht="15" x14ac:dyDescent="0.25">
      <c r="O1" s="33" t="s">
        <v>6</v>
      </c>
      <c r="P1" s="34"/>
    </row>
    <row r="2" spans="1:16" ht="29.25" customHeight="1" x14ac:dyDescent="0.2">
      <c r="A2" s="35" t="s">
        <v>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6"/>
      <c r="P2" s="36"/>
    </row>
    <row r="3" spans="1:16" hidden="1" x14ac:dyDescent="0.2"/>
    <row r="4" spans="1:16" ht="14.25" x14ac:dyDescent="0.2">
      <c r="A4" s="8" t="s">
        <v>16</v>
      </c>
      <c r="B4" s="8"/>
      <c r="C4" s="8"/>
      <c r="D4" s="8"/>
      <c r="E4" s="8"/>
      <c r="F4" s="8"/>
      <c r="G4" s="8"/>
      <c r="H4" s="37"/>
      <c r="I4" s="37"/>
      <c r="J4" s="37"/>
      <c r="K4" s="37"/>
      <c r="L4" s="37"/>
      <c r="M4" s="9"/>
      <c r="N4" s="9"/>
      <c r="O4" s="8"/>
      <c r="P4" s="8"/>
    </row>
    <row r="5" spans="1:16" ht="33" customHeight="1" x14ac:dyDescent="0.2">
      <c r="A5" s="26" t="s">
        <v>1</v>
      </c>
      <c r="B5" s="26" t="s">
        <v>17</v>
      </c>
      <c r="C5" s="26" t="s">
        <v>18</v>
      </c>
      <c r="D5" s="26" t="s">
        <v>2</v>
      </c>
      <c r="E5" s="26" t="s">
        <v>3</v>
      </c>
      <c r="F5" s="44" t="s">
        <v>23</v>
      </c>
      <c r="G5" s="45"/>
      <c r="H5" s="42" t="s">
        <v>12</v>
      </c>
      <c r="I5" s="43"/>
      <c r="J5" s="43"/>
      <c r="K5" s="43"/>
      <c r="L5" s="43"/>
      <c r="M5" s="40" t="s">
        <v>22</v>
      </c>
      <c r="N5" s="5"/>
      <c r="O5" s="40" t="s">
        <v>10</v>
      </c>
      <c r="P5" s="38" t="s">
        <v>9</v>
      </c>
    </row>
    <row r="6" spans="1:16" ht="164.25" customHeight="1" x14ac:dyDescent="0.2">
      <c r="A6" s="27"/>
      <c r="B6" s="27"/>
      <c r="C6" s="27"/>
      <c r="D6" s="27"/>
      <c r="E6" s="27"/>
      <c r="F6" s="16" t="s">
        <v>21</v>
      </c>
      <c r="G6" s="16" t="s">
        <v>21</v>
      </c>
      <c r="H6" s="17" t="s">
        <v>30</v>
      </c>
      <c r="I6" s="17" t="s">
        <v>31</v>
      </c>
      <c r="J6" s="17" t="s">
        <v>32</v>
      </c>
      <c r="K6" s="17" t="s">
        <v>33</v>
      </c>
      <c r="L6" s="21" t="s">
        <v>34</v>
      </c>
      <c r="M6" s="41"/>
      <c r="N6" s="6" t="s">
        <v>27</v>
      </c>
      <c r="O6" s="41"/>
      <c r="P6" s="39"/>
    </row>
    <row r="7" spans="1:16" ht="107.25" customHeight="1" x14ac:dyDescent="0.2">
      <c r="A7" s="20">
        <v>1</v>
      </c>
      <c r="B7" s="7" t="s">
        <v>29</v>
      </c>
      <c r="C7" s="7" t="s">
        <v>28</v>
      </c>
      <c r="D7" s="7" t="s">
        <v>24</v>
      </c>
      <c r="E7" s="7">
        <v>360</v>
      </c>
      <c r="F7" s="18">
        <v>10758.85</v>
      </c>
      <c r="G7" s="15">
        <v>14654.79</v>
      </c>
      <c r="H7" s="19">
        <v>12855.08</v>
      </c>
      <c r="I7" s="19">
        <v>8494.42</v>
      </c>
      <c r="J7" s="23">
        <v>8800</v>
      </c>
      <c r="K7" s="23">
        <v>10562.25</v>
      </c>
      <c r="L7" s="22" t="s">
        <v>35</v>
      </c>
      <c r="M7" s="10">
        <f>ROUND((MIN(F7:K7)),2)</f>
        <v>8494.42</v>
      </c>
      <c r="N7" s="10">
        <f>ROUND((AVERAGE(H7:L7)),2)</f>
        <v>10177.94</v>
      </c>
      <c r="O7" s="10">
        <f>_xlfn.STDEV.S(H7:K7)*100/N7</f>
        <v>19.689383460986008</v>
      </c>
      <c r="P7" s="11">
        <f>M7*E7</f>
        <v>3057991.2</v>
      </c>
    </row>
    <row r="8" spans="1:16" ht="99.75" x14ac:dyDescent="0.2">
      <c r="A8" s="20">
        <v>2</v>
      </c>
      <c r="B8" s="7" t="s">
        <v>37</v>
      </c>
      <c r="C8" s="7" t="s">
        <v>36</v>
      </c>
      <c r="D8" s="7" t="s">
        <v>24</v>
      </c>
      <c r="E8" s="7">
        <v>180</v>
      </c>
      <c r="F8" s="18">
        <v>21517.82</v>
      </c>
      <c r="G8" s="15">
        <v>27079.19</v>
      </c>
      <c r="H8" s="19">
        <v>23753.68</v>
      </c>
      <c r="I8" s="19">
        <v>19006.46</v>
      </c>
      <c r="J8" s="23">
        <v>19800</v>
      </c>
      <c r="K8" s="19">
        <v>25630.5</v>
      </c>
      <c r="L8" s="22" t="s">
        <v>38</v>
      </c>
      <c r="M8" s="10">
        <f>ROUND((MIN(F8:K8)),2)</f>
        <v>19006.46</v>
      </c>
      <c r="N8" s="10">
        <f>ROUND((AVERAGE(H8:L8)),2)</f>
        <v>22047.66</v>
      </c>
      <c r="O8" s="10">
        <f>_xlfn.STDEV.S(H8:K8)*100/N8</f>
        <v>14.354415710077021</v>
      </c>
      <c r="P8" s="11">
        <f>M8*E8</f>
        <v>3421162.8</v>
      </c>
    </row>
    <row r="9" spans="1:16" ht="91.5" customHeight="1" x14ac:dyDescent="0.2">
      <c r="A9" s="7">
        <v>3</v>
      </c>
      <c r="B9" s="7" t="s">
        <v>40</v>
      </c>
      <c r="C9" s="7" t="s">
        <v>39</v>
      </c>
      <c r="D9" s="7" t="s">
        <v>24</v>
      </c>
      <c r="E9" s="7">
        <v>100</v>
      </c>
      <c r="F9" s="18">
        <v>12585.12</v>
      </c>
      <c r="G9" s="15">
        <v>12585.12</v>
      </c>
      <c r="H9" s="19">
        <v>12585.11</v>
      </c>
      <c r="I9" s="19">
        <v>11039.49</v>
      </c>
      <c r="J9" s="23">
        <v>11550</v>
      </c>
      <c r="K9" s="19">
        <v>11915</v>
      </c>
      <c r="L9" s="22" t="s">
        <v>41</v>
      </c>
      <c r="M9" s="10">
        <f>ROUND((MIN(F9:K9)),2)</f>
        <v>11039.49</v>
      </c>
      <c r="N9" s="10">
        <f>ROUND((AVERAGE(H9:K9)),2)</f>
        <v>11772.4</v>
      </c>
      <c r="O9" s="10">
        <f t="shared" ref="O9" si="0">_xlfn.STDEV.S(H9:K9)*100/N9</f>
        <v>5.5212825734267934</v>
      </c>
      <c r="P9" s="11">
        <f>M9*E9</f>
        <v>1103949</v>
      </c>
    </row>
    <row r="10" spans="1:16" ht="14.25" x14ac:dyDescent="0.2">
      <c r="A10" s="28" t="s">
        <v>4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4"/>
      <c r="N10" s="4"/>
      <c r="O10" s="4"/>
      <c r="P10" s="12">
        <f>SUM(P7:P9)</f>
        <v>7583103</v>
      </c>
    </row>
    <row r="11" spans="1:16" ht="64.5" customHeight="1" x14ac:dyDescent="0.2">
      <c r="A11" s="3"/>
      <c r="B11" s="3"/>
      <c r="C11" s="31" t="s">
        <v>44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13"/>
      <c r="O11" s="3"/>
      <c r="P11" s="3"/>
    </row>
    <row r="12" spans="1:16" ht="28.5" customHeight="1" x14ac:dyDescent="0.2">
      <c r="A12" s="3"/>
      <c r="B12" s="3"/>
      <c r="C12" s="31" t="s">
        <v>25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13"/>
      <c r="O12" s="3"/>
      <c r="P12" s="3"/>
    </row>
    <row r="13" spans="1:16" ht="16.5" customHeight="1" x14ac:dyDescent="0.2">
      <c r="A13" s="3"/>
      <c r="B13" s="3"/>
      <c r="C13" s="31" t="s">
        <v>26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13"/>
      <c r="O13" s="3"/>
      <c r="P13" s="3"/>
    </row>
    <row r="14" spans="1:16" ht="30.75" customHeight="1" x14ac:dyDescent="0.2">
      <c r="A14" s="3"/>
      <c r="B14" s="3"/>
      <c r="C14" s="32" t="s">
        <v>43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13"/>
      <c r="O14" s="3"/>
      <c r="P14" s="3"/>
    </row>
    <row r="15" spans="1:16" ht="14.25" x14ac:dyDescent="0.2">
      <c r="A15" s="3"/>
      <c r="B15" s="3"/>
      <c r="C15" s="3" t="s">
        <v>11</v>
      </c>
      <c r="D15" s="3"/>
      <c r="E15" s="3"/>
      <c r="F15" s="3"/>
      <c r="G15" s="3"/>
      <c r="H15" s="14"/>
      <c r="I15" s="14"/>
      <c r="J15" s="14"/>
      <c r="K15" s="14"/>
      <c r="L15" s="14"/>
      <c r="M15" s="3"/>
      <c r="N15" s="3"/>
      <c r="O15" s="3"/>
      <c r="P15" s="3"/>
    </row>
    <row r="16" spans="1:16" ht="14.25" x14ac:dyDescent="0.2">
      <c r="A16" s="3"/>
      <c r="B16" s="3"/>
      <c r="C16" s="3" t="s">
        <v>14</v>
      </c>
      <c r="D16" s="3"/>
      <c r="E16" s="3"/>
      <c r="F16" s="3"/>
      <c r="G16" s="3"/>
      <c r="H16" s="14"/>
      <c r="I16" s="14"/>
      <c r="J16" s="14"/>
      <c r="K16" s="14"/>
      <c r="L16" s="14"/>
      <c r="M16" s="3"/>
      <c r="N16" s="3"/>
      <c r="O16" s="3"/>
      <c r="P16" s="3"/>
    </row>
    <row r="17" spans="1:16" ht="14.25" x14ac:dyDescent="0.2">
      <c r="A17" s="3"/>
      <c r="B17" s="3"/>
      <c r="C17" s="3" t="s">
        <v>15</v>
      </c>
      <c r="D17" s="3"/>
      <c r="E17" s="3"/>
      <c r="F17" s="3"/>
      <c r="G17" s="3"/>
      <c r="H17" s="14"/>
      <c r="I17" s="14"/>
      <c r="J17" s="14"/>
      <c r="K17" s="14"/>
      <c r="L17" s="14"/>
      <c r="M17" s="3"/>
      <c r="N17" s="3"/>
      <c r="O17" s="3"/>
      <c r="P17" s="3"/>
    </row>
    <row r="18" spans="1:16" ht="14.25" x14ac:dyDescent="0.2">
      <c r="A18" s="3"/>
      <c r="B18" s="3"/>
      <c r="C18" s="31" t="s">
        <v>13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13"/>
      <c r="O18" s="3"/>
      <c r="P18" s="3"/>
    </row>
    <row r="19" spans="1:16" ht="14.25" x14ac:dyDescent="0.2">
      <c r="A19" s="3"/>
      <c r="B19" s="3"/>
      <c r="C19" s="3" t="s">
        <v>7</v>
      </c>
      <c r="D19" s="3"/>
      <c r="E19" s="3"/>
      <c r="F19" s="3"/>
      <c r="G19" s="3"/>
      <c r="H19" s="14"/>
      <c r="I19" s="14"/>
      <c r="J19" s="14"/>
      <c r="K19" s="14"/>
      <c r="L19" s="14"/>
      <c r="M19" s="3"/>
      <c r="N19" s="3"/>
      <c r="O19" s="3"/>
      <c r="P19" s="3"/>
    </row>
    <row r="20" spans="1:16" ht="14.25" x14ac:dyDescent="0.2">
      <c r="A20" s="3"/>
      <c r="B20" s="3"/>
      <c r="C20" s="30" t="s">
        <v>19</v>
      </c>
      <c r="D20" s="30"/>
      <c r="E20" s="30"/>
      <c r="F20" s="30"/>
      <c r="G20" s="30"/>
      <c r="H20" s="14"/>
      <c r="I20" s="14"/>
      <c r="J20" s="14"/>
      <c r="K20" s="14"/>
      <c r="L20" s="14"/>
      <c r="M20" s="14"/>
      <c r="N20" s="14"/>
      <c r="O20" s="3"/>
      <c r="P20" s="3"/>
    </row>
    <row r="21" spans="1:16" ht="14.25" x14ac:dyDescent="0.2">
      <c r="A21" s="3"/>
      <c r="B21" s="3"/>
      <c r="C21" s="3" t="s">
        <v>5</v>
      </c>
      <c r="D21" s="3"/>
      <c r="E21" s="3"/>
      <c r="F21" s="3"/>
      <c r="G21" s="3"/>
      <c r="H21" s="14"/>
      <c r="I21" s="14"/>
      <c r="J21" s="14"/>
      <c r="K21" s="14"/>
      <c r="L21" s="14"/>
      <c r="M21" s="14"/>
      <c r="N21" s="14"/>
      <c r="O21" s="3"/>
      <c r="P21" s="3"/>
    </row>
    <row r="22" spans="1:16" ht="14.25" x14ac:dyDescent="0.2">
      <c r="A22" s="3"/>
      <c r="B22" s="3"/>
      <c r="C22" s="3" t="s">
        <v>20</v>
      </c>
      <c r="D22" s="3"/>
      <c r="E22" s="3"/>
      <c r="F22" s="3"/>
      <c r="G22" s="3"/>
      <c r="H22" s="14"/>
      <c r="I22" s="14"/>
      <c r="J22" s="14"/>
      <c r="K22" s="14"/>
      <c r="L22" s="14"/>
      <c r="M22" s="14"/>
      <c r="N22" s="14"/>
      <c r="O22" s="3"/>
      <c r="P22" s="3"/>
    </row>
    <row r="24" spans="1:16" x14ac:dyDescent="0.2">
      <c r="C24" s="1" t="s">
        <v>8</v>
      </c>
    </row>
    <row r="26" spans="1:16" ht="15" x14ac:dyDescent="0.25">
      <c r="C26" s="24" t="s">
        <v>42</v>
      </c>
      <c r="D26" s="25"/>
      <c r="E26" s="25"/>
      <c r="F26" s="25"/>
      <c r="G26" s="25"/>
      <c r="H26" s="25"/>
      <c r="I26" s="25"/>
      <c r="J26" s="25"/>
      <c r="K26" s="25"/>
      <c r="L26" s="25"/>
      <c r="M26" s="25"/>
    </row>
  </sheetData>
  <mergeCells count="21">
    <mergeCell ref="O1:P1"/>
    <mergeCell ref="A2:P2"/>
    <mergeCell ref="H4:L4"/>
    <mergeCell ref="P5:P6"/>
    <mergeCell ref="O5:O6"/>
    <mergeCell ref="M5:M6"/>
    <mergeCell ref="H5:L5"/>
    <mergeCell ref="A5:A6"/>
    <mergeCell ref="F5:G5"/>
    <mergeCell ref="C26:M26"/>
    <mergeCell ref="D5:D6"/>
    <mergeCell ref="E5:E6"/>
    <mergeCell ref="C5:C6"/>
    <mergeCell ref="B5:B6"/>
    <mergeCell ref="A10:L10"/>
    <mergeCell ref="C20:G20"/>
    <mergeCell ref="C11:M11"/>
    <mergeCell ref="C12:M12"/>
    <mergeCell ref="C14:M14"/>
    <mergeCell ref="C18:M18"/>
    <mergeCell ref="C13:M13"/>
  </mergeCells>
  <phoneticPr fontId="11" type="noConversion"/>
  <hyperlinks>
    <hyperlink ref="L7" r:id="rId1" xr:uid="{F4F281B3-CD4E-4E65-8E4B-0A3928081086}"/>
    <hyperlink ref="L8" r:id="rId2" xr:uid="{BC47160C-C809-40F5-B31C-4196A140045B}"/>
    <hyperlink ref="L9" r:id="rId3" xr:uid="{BC063071-C7E6-4452-83E4-7A21A36DC878}"/>
  </hyperlinks>
  <pageMargins left="0.31496062992125984" right="0.31496062992125984" top="0.74803149606299213" bottom="0.74803149606299213" header="0.31496062992125984" footer="0.31496062992125984"/>
  <pageSetup paperSize="9" scale="73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2026-10-07T08:36:10Z</dcterms:modified>
</cp:coreProperties>
</file>