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Песок, щебень" sheetId="23" r:id="rId1"/>
  </sheets>
  <definedNames>
    <definedName name="_xlnm.Print_Area" localSheetId="0">'Песок, щебень'!$A$1:$N$24</definedName>
  </definedNames>
  <calcPr calcId="125725"/>
</workbook>
</file>

<file path=xl/calcChain.xml><?xml version="1.0" encoding="utf-8"?>
<calcChain xmlns="http://schemas.openxmlformats.org/spreadsheetml/2006/main">
  <c r="L17" i="23"/>
  <c r="M17"/>
  <c r="N17"/>
  <c r="N10"/>
  <c r="N11"/>
  <c r="N12"/>
  <c r="N13"/>
  <c r="N14"/>
  <c r="N15"/>
  <c r="N16"/>
  <c r="M10"/>
  <c r="M11"/>
  <c r="M12"/>
  <c r="M13"/>
  <c r="M14"/>
  <c r="M15"/>
  <c r="M16"/>
  <c r="L10"/>
  <c r="L11"/>
  <c r="L12"/>
  <c r="L13"/>
  <c r="L14"/>
  <c r="L15"/>
  <c r="L16"/>
  <c r="K10"/>
  <c r="K11"/>
  <c r="K12"/>
  <c r="K13"/>
  <c r="K14"/>
  <c r="K15"/>
  <c r="K16"/>
  <c r="J10"/>
  <c r="J11"/>
  <c r="J12"/>
  <c r="J13"/>
  <c r="J14"/>
  <c r="J15"/>
  <c r="J16"/>
  <c r="I10"/>
  <c r="I11"/>
  <c r="I12"/>
  <c r="I13"/>
  <c r="I14"/>
  <c r="I15"/>
  <c r="I16"/>
  <c r="K9"/>
  <c r="L9" s="1"/>
  <c r="M9" s="1"/>
  <c r="I9"/>
  <c r="J9" s="1"/>
  <c r="N9" l="1"/>
</calcChain>
</file>

<file path=xl/sharedStrings.xml><?xml version="1.0" encoding="utf-8"?>
<sst xmlns="http://schemas.openxmlformats.org/spreadsheetml/2006/main" count="58" uniqueCount="46">
  <si>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</si>
  <si>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</si>
  <si>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</si>
  <si>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</si>
  <si>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</si>
  <si>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</si>
  <si>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</si>
  <si>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</si>
  <si>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</si>
  <si>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</si>
  <si>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</si>
  <si>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</si>
  <si>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</si>
  <si>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</si>
  <si>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</si>
  <si>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</si>
  <si>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</si>
  <si>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</si>
  <si>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</si>
  <si>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</si>
  <si>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</si>
  <si>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</si>
  <si>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</si>
  <si>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</si>
  <si>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</si>
  <si>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</si>
  <si>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Коммерческие предложения (руб./ед.изм.) </t>
  </si>
  <si>
    <t>Кузнецов Д.И./_____________/</t>
  </si>
  <si>
    <t xml:space="preserve">Специалист ОМТС </t>
  </si>
  <si>
    <t xml:space="preserve">Н(М)Ц,  (руб.)     </t>
  </si>
  <si>
    <t>до 31 марта 2027г.</t>
  </si>
  <si>
    <t>т</t>
  </si>
  <si>
    <t>Песок строительный мытый</t>
  </si>
  <si>
    <t xml:space="preserve">Песок морской </t>
  </si>
  <si>
    <t>Отсев немытый</t>
  </si>
  <si>
    <t>Щебень 5/20 немытый</t>
  </si>
  <si>
    <t>Щебень 5/20 1 категории</t>
  </si>
  <si>
    <t>Щебень 5/20 гранитный</t>
  </si>
  <si>
    <t>Щебень 20/40</t>
  </si>
  <si>
    <t>Щебень 40/80</t>
  </si>
  <si>
    <t>Поставка песка и щебня</t>
  </si>
  <si>
    <t>Итого НМЦ  устанавливается в размере: 21 703,30 рубля</t>
  </si>
  <si>
    <t xml:space="preserve">Дата подготовки обоснования НМЦ  02.10.2026г. </t>
  </si>
  <si>
    <t>08.12.11.130</t>
  </si>
  <si>
    <t>08.12.12.160</t>
  </si>
  <si>
    <t>08.12.12.140</t>
  </si>
</sst>
</file>

<file path=xl/styles.xml><?xml version="1.0" encoding="utf-8"?>
<styleSheet xmlns="http://schemas.openxmlformats.org/spreadsheetml/2006/main">
  <numFmts count="1">
    <numFmt numFmtId="164" formatCode="0.00000"/>
  </numFmts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1" xfId="0" applyFont="1" applyFill="1" applyBorder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2" fillId="0" borderId="3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12" fillId="0" borderId="9" xfId="0" applyNumberFormat="1" applyFont="1" applyFill="1" applyBorder="1" applyAlignment="1">
      <alignment horizontal="center" vertical="center" wrapText="1"/>
    </xf>
    <xf numFmtId="4" fontId="12" fillId="0" borderId="8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tabSelected="1" view="pageBreakPreview" topLeftCell="A13" zoomScaleNormal="112" zoomScaleSheetLayoutView="100" workbookViewId="0">
      <selection activeCell="K30" sqref="K30"/>
    </sheetView>
  </sheetViews>
  <sheetFormatPr defaultRowHeight="15"/>
  <cols>
    <col min="1" max="1" width="7.5703125" style="1" customWidth="1"/>
    <col min="2" max="2" width="40.42578125" style="34" customWidth="1"/>
    <col min="3" max="3" width="12.42578125" style="1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22.7109375" style="1" customWidth="1"/>
    <col min="12" max="12" width="13.7109375" style="3" customWidth="1"/>
    <col min="13" max="13" width="14.42578125" style="3" customWidth="1"/>
    <col min="14" max="14" width="15.42578125" style="1" customWidth="1"/>
    <col min="15" max="15" width="11.85546875" style="1" customWidth="1"/>
    <col min="16" max="16" width="9.140625" style="1" customWidth="1"/>
    <col min="17" max="17" width="9.140625" style="3" customWidth="1"/>
    <col min="18" max="16384" width="9.140625" style="1"/>
  </cols>
  <sheetData>
    <row r="1" spans="1:16" ht="16.5" customHeight="1">
      <c r="A1" s="9"/>
      <c r="B1" s="32"/>
      <c r="C1" s="9"/>
      <c r="D1" s="9"/>
      <c r="E1" s="9"/>
      <c r="F1" s="10" t="s">
        <v>20</v>
      </c>
      <c r="G1" s="11"/>
      <c r="H1" s="11"/>
      <c r="I1" s="9"/>
      <c r="J1" s="9"/>
      <c r="K1" s="47" t="s">
        <v>7</v>
      </c>
      <c r="L1" s="48"/>
      <c r="M1" s="48"/>
      <c r="N1" s="48"/>
    </row>
    <row r="2" spans="1:16" ht="20.25" customHeight="1">
      <c r="A2" s="4"/>
      <c r="B2" s="57" t="s">
        <v>11</v>
      </c>
      <c r="C2" s="57"/>
      <c r="D2" s="4"/>
      <c r="E2" s="57" t="s">
        <v>40</v>
      </c>
      <c r="F2" s="57"/>
      <c r="G2" s="57"/>
      <c r="H2" s="57"/>
      <c r="I2" s="57"/>
      <c r="J2" s="57"/>
      <c r="K2" s="57"/>
      <c r="L2" s="57"/>
      <c r="M2" s="57"/>
      <c r="N2" s="57"/>
    </row>
    <row r="3" spans="1:16" ht="36.75" customHeight="1">
      <c r="A3" s="4"/>
      <c r="B3" s="57" t="s">
        <v>12</v>
      </c>
      <c r="C3" s="57"/>
      <c r="D3" s="4"/>
      <c r="E3" s="57" t="s">
        <v>13</v>
      </c>
      <c r="F3" s="57"/>
      <c r="G3" s="57"/>
      <c r="H3" s="57"/>
      <c r="I3" s="57"/>
      <c r="J3" s="57"/>
      <c r="K3" s="57"/>
      <c r="L3" s="57"/>
      <c r="M3" s="57"/>
      <c r="N3" s="57"/>
    </row>
    <row r="4" spans="1:16" ht="33" customHeight="1">
      <c r="A4" s="4"/>
      <c r="B4" s="57" t="s">
        <v>14</v>
      </c>
      <c r="C4" s="57"/>
      <c r="D4" s="4"/>
      <c r="E4" s="57" t="s">
        <v>30</v>
      </c>
      <c r="F4" s="57"/>
      <c r="G4" s="57"/>
      <c r="H4" s="57"/>
      <c r="I4" s="57"/>
      <c r="J4" s="57"/>
      <c r="K4" s="57"/>
      <c r="L4" s="57"/>
      <c r="M4" s="57"/>
      <c r="N4" s="57"/>
    </row>
    <row r="5" spans="1:16" ht="22.5" customHeight="1">
      <c r="A5" s="57" t="s">
        <v>15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6" ht="53.25" customHeight="1">
      <c r="A6" s="4"/>
      <c r="B6" s="57" t="s">
        <v>16</v>
      </c>
      <c r="C6" s="57"/>
      <c r="D6" s="4"/>
      <c r="E6" s="4"/>
      <c r="F6" s="5"/>
      <c r="G6" s="5"/>
      <c r="H6" s="5"/>
      <c r="I6" s="4"/>
      <c r="J6" s="4"/>
      <c r="K6" s="4"/>
      <c r="L6" s="5"/>
      <c r="M6" s="5"/>
      <c r="N6" s="4"/>
    </row>
    <row r="7" spans="1:16" ht="39" customHeight="1">
      <c r="A7" s="49" t="s">
        <v>0</v>
      </c>
      <c r="B7" s="51" t="s">
        <v>25</v>
      </c>
      <c r="C7" s="53" t="s">
        <v>24</v>
      </c>
      <c r="D7" s="49" t="s">
        <v>1</v>
      </c>
      <c r="E7" s="49" t="s">
        <v>2</v>
      </c>
      <c r="F7" s="54" t="s">
        <v>26</v>
      </c>
      <c r="G7" s="55"/>
      <c r="H7" s="56"/>
      <c r="I7" s="68" t="s">
        <v>21</v>
      </c>
      <c r="J7" s="69"/>
      <c r="K7" s="58" t="s">
        <v>22</v>
      </c>
      <c r="L7" s="59"/>
      <c r="M7" s="59"/>
      <c r="N7" s="59"/>
    </row>
    <row r="8" spans="1:16" ht="159" customHeight="1" thickBot="1">
      <c r="A8" s="50"/>
      <c r="B8" s="52"/>
      <c r="C8" s="53"/>
      <c r="D8" s="49"/>
      <c r="E8" s="49"/>
      <c r="F8" s="12" t="s">
        <v>8</v>
      </c>
      <c r="G8" s="12" t="s">
        <v>9</v>
      </c>
      <c r="H8" s="12" t="s">
        <v>10</v>
      </c>
      <c r="I8" s="13" t="s">
        <v>3</v>
      </c>
      <c r="J8" s="13" t="s">
        <v>4</v>
      </c>
      <c r="K8" s="14" t="s">
        <v>23</v>
      </c>
      <c r="L8" s="15" t="s">
        <v>5</v>
      </c>
      <c r="M8" s="15" t="s">
        <v>6</v>
      </c>
      <c r="N8" s="16" t="s">
        <v>29</v>
      </c>
    </row>
    <row r="9" spans="1:16" ht="33.75" customHeight="1" thickBot="1">
      <c r="A9" s="17">
        <v>1</v>
      </c>
      <c r="B9" s="45" t="s">
        <v>32</v>
      </c>
      <c r="C9" s="31" t="s">
        <v>43</v>
      </c>
      <c r="D9" s="18" t="s">
        <v>31</v>
      </c>
      <c r="E9" s="19">
        <v>1</v>
      </c>
      <c r="F9" s="37">
        <v>3520</v>
      </c>
      <c r="G9" s="37">
        <v>3100</v>
      </c>
      <c r="H9" s="38">
        <v>3550</v>
      </c>
      <c r="I9" s="39">
        <f>AVERAGE(F9:H9)</f>
        <v>3390</v>
      </c>
      <c r="J9" s="40">
        <f t="shared" ref="J9:J16" si="0">SQRT(((SUM((POWER(H9-I9,2)),(POWER(G9-I9,2)),(POWER(F9-I9,2)))/(COLUMNS(F9:H9)-1))))</f>
        <v>251.59491250818249</v>
      </c>
      <c r="K9" s="41">
        <f>((E9/3)*(SUM(F9:H9)))</f>
        <v>3390</v>
      </c>
      <c r="L9" s="36">
        <f t="shared" ref="L9:L16" si="1">K9/E9</f>
        <v>3390</v>
      </c>
      <c r="M9" s="36">
        <f t="shared" ref="M9:M16" si="2">ROUNDDOWN(L9,2)</f>
        <v>3390</v>
      </c>
      <c r="N9" s="36">
        <f t="shared" ref="N9:N16" si="3">M9*E9</f>
        <v>3390</v>
      </c>
      <c r="O9" s="3"/>
      <c r="P9" s="7"/>
    </row>
    <row r="10" spans="1:16" ht="33.75" customHeight="1" thickBot="1">
      <c r="A10" s="42">
        <v>2</v>
      </c>
      <c r="B10" s="46" t="s">
        <v>33</v>
      </c>
      <c r="C10" s="31" t="s">
        <v>43</v>
      </c>
      <c r="D10" s="18" t="s">
        <v>31</v>
      </c>
      <c r="E10" s="19">
        <v>1</v>
      </c>
      <c r="F10" s="43">
        <v>3950</v>
      </c>
      <c r="G10" s="43">
        <v>3700</v>
      </c>
      <c r="H10" s="44">
        <v>4100</v>
      </c>
      <c r="I10" s="39">
        <f t="shared" ref="I10:I16" si="4">AVERAGE(F10:H10)</f>
        <v>3916.6666666666665</v>
      </c>
      <c r="J10" s="40">
        <f t="shared" si="0"/>
        <v>202.07259421636903</v>
      </c>
      <c r="K10" s="41">
        <f t="shared" ref="K10:K16" si="5">((E10/3)*(SUM(F10:H10)))</f>
        <v>3916.6666666666665</v>
      </c>
      <c r="L10" s="36">
        <f t="shared" si="1"/>
        <v>3916.6666666666665</v>
      </c>
      <c r="M10" s="36">
        <f t="shared" si="2"/>
        <v>3916.66</v>
      </c>
      <c r="N10" s="36">
        <f t="shared" si="3"/>
        <v>3916.66</v>
      </c>
      <c r="O10" s="3"/>
      <c r="P10" s="7"/>
    </row>
    <row r="11" spans="1:16" ht="33.75" customHeight="1" thickBot="1">
      <c r="A11" s="42">
        <v>3</v>
      </c>
      <c r="B11" s="46" t="s">
        <v>34</v>
      </c>
      <c r="C11" s="31" t="s">
        <v>44</v>
      </c>
      <c r="D11" s="18" t="s">
        <v>31</v>
      </c>
      <c r="E11" s="19">
        <v>1</v>
      </c>
      <c r="F11" s="43">
        <v>1270</v>
      </c>
      <c r="G11" s="43">
        <v>1950</v>
      </c>
      <c r="H11" s="44">
        <v>2050</v>
      </c>
      <c r="I11" s="39">
        <f t="shared" si="4"/>
        <v>1756.6666666666667</v>
      </c>
      <c r="J11" s="40">
        <f t="shared" si="0"/>
        <v>424.42117446392012</v>
      </c>
      <c r="K11" s="41">
        <f t="shared" si="5"/>
        <v>1756.6666666666665</v>
      </c>
      <c r="L11" s="36">
        <f t="shared" si="1"/>
        <v>1756.6666666666665</v>
      </c>
      <c r="M11" s="36">
        <f t="shared" si="2"/>
        <v>1756.66</v>
      </c>
      <c r="N11" s="36">
        <f t="shared" si="3"/>
        <v>1756.66</v>
      </c>
      <c r="O11" s="3"/>
      <c r="P11" s="7"/>
    </row>
    <row r="12" spans="1:16" ht="33.75" customHeight="1" thickBot="1">
      <c r="A12" s="42">
        <v>4</v>
      </c>
      <c r="B12" s="46" t="s">
        <v>35</v>
      </c>
      <c r="C12" s="31" t="s">
        <v>45</v>
      </c>
      <c r="D12" s="18" t="s">
        <v>31</v>
      </c>
      <c r="E12" s="19">
        <v>1</v>
      </c>
      <c r="F12" s="43">
        <v>2650</v>
      </c>
      <c r="G12" s="43">
        <v>2300</v>
      </c>
      <c r="H12" s="44">
        <v>2500</v>
      </c>
      <c r="I12" s="39">
        <f t="shared" si="4"/>
        <v>2483.3333333333335</v>
      </c>
      <c r="J12" s="40">
        <f t="shared" si="0"/>
        <v>175.59422921421233</v>
      </c>
      <c r="K12" s="41">
        <f t="shared" si="5"/>
        <v>2483.333333333333</v>
      </c>
      <c r="L12" s="36">
        <f t="shared" si="1"/>
        <v>2483.333333333333</v>
      </c>
      <c r="M12" s="36">
        <f t="shared" si="2"/>
        <v>2483.33</v>
      </c>
      <c r="N12" s="36">
        <f t="shared" si="3"/>
        <v>2483.33</v>
      </c>
      <c r="O12" s="3"/>
      <c r="P12" s="7"/>
    </row>
    <row r="13" spans="1:16" ht="33.75" customHeight="1" thickBot="1">
      <c r="A13" s="42">
        <v>5</v>
      </c>
      <c r="B13" s="46" t="s">
        <v>36</v>
      </c>
      <c r="C13" s="31" t="s">
        <v>45</v>
      </c>
      <c r="D13" s="18" t="s">
        <v>31</v>
      </c>
      <c r="E13" s="19">
        <v>1</v>
      </c>
      <c r="F13" s="43">
        <v>2650</v>
      </c>
      <c r="G13" s="43">
        <v>2450</v>
      </c>
      <c r="H13" s="44">
        <v>2850</v>
      </c>
      <c r="I13" s="39">
        <f t="shared" si="4"/>
        <v>2650</v>
      </c>
      <c r="J13" s="40">
        <f t="shared" si="0"/>
        <v>200</v>
      </c>
      <c r="K13" s="41">
        <f t="shared" si="5"/>
        <v>2650</v>
      </c>
      <c r="L13" s="36">
        <f t="shared" si="1"/>
        <v>2650</v>
      </c>
      <c r="M13" s="36">
        <f t="shared" si="2"/>
        <v>2650</v>
      </c>
      <c r="N13" s="36">
        <f t="shared" si="3"/>
        <v>2650</v>
      </c>
      <c r="O13" s="3"/>
      <c r="P13" s="7"/>
    </row>
    <row r="14" spans="1:16" ht="33.75" customHeight="1" thickBot="1">
      <c r="A14" s="42">
        <v>6</v>
      </c>
      <c r="B14" s="46" t="s">
        <v>37</v>
      </c>
      <c r="C14" s="31" t="s">
        <v>45</v>
      </c>
      <c r="D14" s="18" t="s">
        <v>31</v>
      </c>
      <c r="E14" s="19">
        <v>1</v>
      </c>
      <c r="F14" s="43">
        <v>2690</v>
      </c>
      <c r="G14" s="43">
        <v>1600</v>
      </c>
      <c r="H14" s="44">
        <v>3050</v>
      </c>
      <c r="I14" s="39">
        <f t="shared" si="4"/>
        <v>2446.6666666666665</v>
      </c>
      <c r="J14" s="40">
        <f t="shared" si="0"/>
        <v>755.00551874362702</v>
      </c>
      <c r="K14" s="41">
        <f t="shared" si="5"/>
        <v>2446.6666666666665</v>
      </c>
      <c r="L14" s="36">
        <f t="shared" si="1"/>
        <v>2446.6666666666665</v>
      </c>
      <c r="M14" s="36">
        <f t="shared" si="2"/>
        <v>2446.66</v>
      </c>
      <c r="N14" s="36">
        <f t="shared" si="3"/>
        <v>2446.66</v>
      </c>
      <c r="O14" s="3"/>
      <c r="P14" s="7"/>
    </row>
    <row r="15" spans="1:16" ht="33.75" customHeight="1" thickBot="1">
      <c r="A15" s="42">
        <v>7</v>
      </c>
      <c r="B15" s="46" t="s">
        <v>38</v>
      </c>
      <c r="C15" s="31" t="s">
        <v>45</v>
      </c>
      <c r="D15" s="18" t="s">
        <v>31</v>
      </c>
      <c r="E15" s="19">
        <v>1</v>
      </c>
      <c r="F15" s="43">
        <v>2690</v>
      </c>
      <c r="G15" s="43">
        <v>2300</v>
      </c>
      <c r="H15" s="44">
        <v>2550</v>
      </c>
      <c r="I15" s="39">
        <f t="shared" si="4"/>
        <v>2513.3333333333335</v>
      </c>
      <c r="J15" s="40">
        <f t="shared" si="0"/>
        <v>197.5685535031659</v>
      </c>
      <c r="K15" s="41">
        <f t="shared" si="5"/>
        <v>2513.333333333333</v>
      </c>
      <c r="L15" s="36">
        <f t="shared" si="1"/>
        <v>2513.333333333333</v>
      </c>
      <c r="M15" s="36">
        <f t="shared" si="2"/>
        <v>2513.33</v>
      </c>
      <c r="N15" s="36">
        <f t="shared" si="3"/>
        <v>2513.33</v>
      </c>
      <c r="O15" s="3"/>
      <c r="P15" s="7"/>
    </row>
    <row r="16" spans="1:16" ht="33.75" customHeight="1" thickBot="1">
      <c r="A16" s="42">
        <v>8</v>
      </c>
      <c r="B16" s="46" t="s">
        <v>39</v>
      </c>
      <c r="C16" s="31" t="s">
        <v>45</v>
      </c>
      <c r="D16" s="18" t="s">
        <v>31</v>
      </c>
      <c r="E16" s="19">
        <v>1</v>
      </c>
      <c r="F16" s="43">
        <v>2690</v>
      </c>
      <c r="G16" s="43">
        <v>2300</v>
      </c>
      <c r="H16" s="44">
        <v>2650</v>
      </c>
      <c r="I16" s="39">
        <f t="shared" si="4"/>
        <v>2546.6666666666665</v>
      </c>
      <c r="J16" s="40">
        <f t="shared" si="0"/>
        <v>214.55380055672126</v>
      </c>
      <c r="K16" s="41">
        <f t="shared" si="5"/>
        <v>2546.6666666666665</v>
      </c>
      <c r="L16" s="36">
        <f t="shared" si="1"/>
        <v>2546.6666666666665</v>
      </c>
      <c r="M16" s="36">
        <f t="shared" si="2"/>
        <v>2546.66</v>
      </c>
      <c r="N16" s="36">
        <f t="shared" si="3"/>
        <v>2546.66</v>
      </c>
      <c r="O16" s="3"/>
      <c r="P16" s="7"/>
    </row>
    <row r="17" spans="1:16" ht="21.75" customHeight="1" thickBot="1">
      <c r="A17" s="20"/>
      <c r="B17" s="33"/>
      <c r="C17" s="20"/>
      <c r="D17" s="18"/>
      <c r="E17" s="19"/>
      <c r="F17" s="21"/>
      <c r="G17" s="21"/>
      <c r="H17" s="21"/>
      <c r="I17" s="22"/>
      <c r="J17" s="23"/>
      <c r="K17" s="24"/>
      <c r="L17" s="35">
        <f>SUM(L9:L16)</f>
        <v>21703.333333333332</v>
      </c>
      <c r="M17" s="36">
        <f>SUM(M9:M16)</f>
        <v>21703.3</v>
      </c>
      <c r="N17" s="36">
        <f>SUM(N9:N16)</f>
        <v>21703.3</v>
      </c>
      <c r="P17" s="7"/>
    </row>
    <row r="18" spans="1:16" ht="12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6" ht="15.75">
      <c r="A19" s="67"/>
      <c r="B19" s="67"/>
      <c r="C19" s="67"/>
      <c r="D19" s="25"/>
      <c r="E19" s="25"/>
      <c r="F19" s="64"/>
      <c r="G19" s="64"/>
      <c r="H19" s="64"/>
      <c r="I19" s="64"/>
      <c r="J19" s="64"/>
      <c r="K19" s="9"/>
      <c r="L19" s="11"/>
      <c r="M19" s="11"/>
      <c r="N19" s="9"/>
    </row>
    <row r="20" spans="1:16" ht="21.75" customHeight="1">
      <c r="A20" s="62" t="s">
        <v>41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</row>
    <row r="21" spans="1:16" ht="20.25" customHeight="1">
      <c r="A21" s="61" t="s">
        <v>42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  <row r="22" spans="1:16" ht="19.5" customHeight="1">
      <c r="A22" s="26"/>
      <c r="B22" s="62" t="s">
        <v>17</v>
      </c>
      <c r="C22" s="63"/>
      <c r="D22" s="25"/>
      <c r="E22" s="65" t="s">
        <v>28</v>
      </c>
      <c r="F22" s="65"/>
      <c r="G22" s="65"/>
      <c r="H22" s="64" t="s">
        <v>27</v>
      </c>
      <c r="I22" s="64"/>
      <c r="J22" s="64"/>
      <c r="K22" s="9"/>
      <c r="L22" s="11"/>
      <c r="M22" s="11"/>
      <c r="N22" s="9"/>
    </row>
    <row r="23" spans="1:16" ht="22.5" customHeight="1">
      <c r="A23" s="26"/>
      <c r="B23" s="63"/>
      <c r="C23" s="63"/>
      <c r="D23" s="25"/>
      <c r="E23" s="64" t="s">
        <v>18</v>
      </c>
      <c r="F23" s="64"/>
      <c r="G23" s="27"/>
      <c r="H23" s="64" t="s">
        <v>19</v>
      </c>
      <c r="I23" s="64"/>
      <c r="J23" s="64"/>
      <c r="K23" s="9"/>
      <c r="L23" s="11"/>
      <c r="M23" s="11"/>
      <c r="N23" s="9"/>
    </row>
    <row r="24" spans="1:16" ht="15.75">
      <c r="A24" s="60"/>
      <c r="B24" s="60"/>
      <c r="C24" s="60"/>
      <c r="D24" s="60"/>
      <c r="E24" s="28"/>
      <c r="F24" s="29"/>
      <c r="G24" s="6"/>
      <c r="H24" s="30"/>
      <c r="I24" s="2"/>
      <c r="J24" s="2"/>
      <c r="K24" s="2"/>
      <c r="L24" s="8"/>
      <c r="M24" s="8"/>
      <c r="N24" s="2"/>
    </row>
  </sheetData>
  <mergeCells count="28">
    <mergeCell ref="A20:N20"/>
    <mergeCell ref="A18:N18"/>
    <mergeCell ref="A19:C19"/>
    <mergeCell ref="F19:J19"/>
    <mergeCell ref="I7:J7"/>
    <mergeCell ref="A24:D24"/>
    <mergeCell ref="A21:N21"/>
    <mergeCell ref="B22:C23"/>
    <mergeCell ref="H22:J22"/>
    <mergeCell ref="E23:F23"/>
    <mergeCell ref="H23:J23"/>
    <mergeCell ref="E22:G22"/>
    <mergeCell ref="K1:N1"/>
    <mergeCell ref="A7:A8"/>
    <mergeCell ref="B7:B8"/>
    <mergeCell ref="C7:C8"/>
    <mergeCell ref="D7:D8"/>
    <mergeCell ref="E7:E8"/>
    <mergeCell ref="F7:H7"/>
    <mergeCell ref="B2:C2"/>
    <mergeCell ref="E2:N2"/>
    <mergeCell ref="B3:C3"/>
    <mergeCell ref="E3:N3"/>
    <mergeCell ref="B4:C4"/>
    <mergeCell ref="E4:N4"/>
    <mergeCell ref="A5:N5"/>
    <mergeCell ref="B6:C6"/>
    <mergeCell ref="K7:N7"/>
  </mergeCells>
  <pageMargins left="0.16" right="0.16" top="0.32" bottom="0.24" header="0.22" footer="0.19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Песок, щебень</vt:lpstr>
      <vt:lpstr>'Песок, щебень'!Область_печати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dkuznetsov</cp:lastModifiedBy>
  <cp:lastPrinted>2025-03-19T08:09:11Z</cp:lastPrinted>
  <dcterms:created xsi:type="dcterms:W3CDTF">2014-01-28T13:50:42Z</dcterms:created>
  <dcterms:modified xsi:type="dcterms:W3CDTF">2026-10-02T11:54:34Z</dcterms:modified>
</cp:coreProperties>
</file>