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5\Desktop\53 школа\2026\Мед холодильник\закупка\"/>
    </mc:Choice>
  </mc:AlternateContent>
  <xr:revisionPtr revIDLastSave="0" documentId="8_{EF59200C-E146-447B-B2E4-663581E8AB32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Лист1" sheetId="1" r:id="rId1"/>
  </sheets>
  <definedNames>
    <definedName name="_GoBack" localSheetId="0">Лист1!$B$55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7" i="1" l="1"/>
  <c r="H26" i="1" l="1"/>
  <c r="I26" i="1" s="1"/>
  <c r="J26" i="1" s="1"/>
  <c r="H25" i="1"/>
  <c r="K25" i="1" s="1"/>
  <c r="H24" i="1"/>
  <c r="K24" i="1" s="1"/>
  <c r="H23" i="1"/>
  <c r="I23" i="1" s="1"/>
  <c r="J23" i="1" s="1"/>
  <c r="H22" i="1"/>
  <c r="K22" i="1" s="1"/>
  <c r="H21" i="1"/>
  <c r="I21" i="1" s="1"/>
  <c r="J21" i="1" s="1"/>
  <c r="H20" i="1"/>
  <c r="I20" i="1" s="1"/>
  <c r="J20" i="1" s="1"/>
  <c r="H19" i="1"/>
  <c r="K19" i="1" s="1"/>
  <c r="H18" i="1"/>
  <c r="K18" i="1" s="1"/>
  <c r="H17" i="1"/>
  <c r="I17" i="1" s="1"/>
  <c r="J17" i="1" s="1"/>
  <c r="H16" i="1"/>
  <c r="K16" i="1" s="1"/>
  <c r="H15" i="1"/>
  <c r="I15" i="1" s="1"/>
  <c r="J15" i="1" s="1"/>
  <c r="H14" i="1"/>
  <c r="I14" i="1" s="1"/>
  <c r="J14" i="1" s="1"/>
  <c r="H13" i="1"/>
  <c r="K13" i="1" s="1"/>
  <c r="H12" i="1"/>
  <c r="I12" i="1" s="1"/>
  <c r="J12" i="1" s="1"/>
  <c r="H11" i="1"/>
  <c r="I11" i="1" s="1"/>
  <c r="J11" i="1" s="1"/>
  <c r="H10" i="1"/>
  <c r="K10" i="1" s="1"/>
  <c r="H9" i="1"/>
  <c r="K9" i="1" s="1"/>
  <c r="H8" i="1"/>
  <c r="I8" i="1" s="1"/>
  <c r="J8" i="1" s="1"/>
  <c r="K17" i="1" l="1"/>
  <c r="K8" i="1"/>
  <c r="K11" i="1"/>
  <c r="K20" i="1"/>
  <c r="K14" i="1"/>
  <c r="K26" i="1"/>
  <c r="I9" i="1"/>
  <c r="J9" i="1" s="1"/>
  <c r="I18" i="1"/>
  <c r="J18" i="1" s="1"/>
  <c r="I24" i="1"/>
  <c r="J24" i="1" s="1"/>
  <c r="K12" i="1"/>
  <c r="K15" i="1"/>
  <c r="K21" i="1"/>
  <c r="I10" i="1"/>
  <c r="J10" i="1" s="1"/>
  <c r="I13" i="1"/>
  <c r="J13" i="1" s="1"/>
  <c r="I16" i="1"/>
  <c r="J16" i="1" s="1"/>
  <c r="I19" i="1"/>
  <c r="J19" i="1" s="1"/>
  <c r="I22" i="1"/>
  <c r="J22" i="1" s="1"/>
  <c r="I25" i="1"/>
  <c r="J25" i="1" s="1"/>
  <c r="K23" i="1"/>
</calcChain>
</file>

<file path=xl/sharedStrings.xml><?xml version="1.0" encoding="utf-8"?>
<sst xmlns="http://schemas.openxmlformats.org/spreadsheetml/2006/main" count="67" uniqueCount="51">
  <si>
    <t>Используемый метод определения НМЦД</t>
  </si>
  <si>
    <t>ИТОГО</t>
  </si>
  <si>
    <t xml:space="preserve">где: </t>
  </si>
  <si>
    <r>
      <rPr>
        <i/>
        <sz val="12"/>
        <color rgb="FF000000"/>
        <rFont val="Times New Roman"/>
        <family val="1"/>
      </rPr>
      <t>ц</t>
    </r>
    <r>
      <rPr>
        <i/>
        <sz val="12"/>
        <color rgb="FF000000"/>
        <rFont val="Times New Roman"/>
        <family val="1"/>
      </rPr>
      <t>i</t>
    </r>
    <r>
      <rPr>
        <sz val="12"/>
        <color rgb="FF000000"/>
        <rFont val="Times New Roman"/>
        <family val="1"/>
      </rPr>
      <t xml:space="preserve"> - цена единицы товара, работы, услуги, указанная в источнике с номером i ;</t>
    </r>
  </si>
  <si>
    <r>
      <rPr>
        <i/>
        <sz val="12"/>
        <color rgb="FF000000"/>
        <rFont val="Times New Roman"/>
        <family val="1"/>
      </rPr>
      <t>&lt;ц&gt;</t>
    </r>
    <r>
      <rPr>
        <sz val="12"/>
        <color rgb="FF000000"/>
        <rFont val="Times New Roman"/>
        <family val="1"/>
      </rPr>
      <t xml:space="preserve"> - средняя арифметическая величина цены единицы товара, работы, услуги;</t>
    </r>
  </si>
  <si>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- количество значений, используемых в расчете;</t>
    </r>
  </si>
  <si>
    <r>
      <rPr>
        <i/>
        <sz val="12"/>
        <color rgb="FF000000"/>
        <rFont val="Times New Roman"/>
        <family val="1"/>
      </rPr>
      <t>v</t>
    </r>
    <r>
      <rPr>
        <sz val="12"/>
        <color rgb="FF000000"/>
        <rFont val="Times New Roman"/>
        <family val="1"/>
      </rPr>
      <t xml:space="preserve"> - количество (объем) закупаемого товара (работы, услуги);</t>
    </r>
  </si>
  <si>
    <r>
      <rPr>
        <i/>
        <sz val="12"/>
        <color rgb="FF000000"/>
        <rFont val="Times New Roman"/>
        <family val="1"/>
      </rPr>
      <t>i</t>
    </r>
    <r>
      <rPr>
        <sz val="12"/>
        <color rgb="FF000000"/>
        <rFont val="Times New Roman"/>
        <family val="1"/>
      </rPr>
      <t xml:space="preserve"> - номер источника ценовой информации.</t>
    </r>
  </si>
  <si>
    <t>Обоснование начальной (максимальной) цены договора</t>
  </si>
  <si>
    <t>Метод сопоставимых рыночных цен (анализа рынка), пункты 10.1–10.6 Положения о закупках</t>
  </si>
  <si>
    <t>НМЦД = Σ (количество × средняя цена); средняя цена = (Ц1 + Ц2 + Ц3) / 3</t>
  </si>
  <si>
    <t>№ п/п</t>
  </si>
  <si>
    <t>Наименование</t>
  </si>
  <si>
    <t>Ед. изм.</t>
  </si>
  <si>
    <t>Количество</t>
  </si>
  <si>
    <t>Среднее квадратичное отклонение, руб.</t>
  </si>
  <si>
    <t>Коэффициент вариации, %</t>
  </si>
  <si>
    <t>Стоимость позиции, руб.</t>
  </si>
  <si>
    <t>Фармацевтический холодильник</t>
  </si>
  <si>
    <t>шт.</t>
  </si>
  <si>
    <t>Динамометры кистевые двух видов в комплекте</t>
  </si>
  <si>
    <t>компл.</t>
  </si>
  <si>
    <t>Портативный компрессорный небулайзер</t>
  </si>
  <si>
    <t>Лоток медицинский</t>
  </si>
  <si>
    <t>Ширма медицинская двухсекционная</t>
  </si>
  <si>
    <t>Мензурка градуированная</t>
  </si>
  <si>
    <t>Носилки медицинские мягкие бескаркасные</t>
  </si>
  <si>
    <t>Сейф для хранения медикаментов</t>
  </si>
  <si>
    <t>Мыло жидкое</t>
  </si>
  <si>
    <t>упак.</t>
  </si>
  <si>
    <t>Диспенсер для жидкого мыла</t>
  </si>
  <si>
    <t>Кожный антисептик</t>
  </si>
  <si>
    <t>Диспенсер для кожного антисептика</t>
  </si>
  <si>
    <t>Ведро с педальной крышкой</t>
  </si>
  <si>
    <t>Диспенсер для бумажных полотенец с расходными материалами</t>
  </si>
  <si>
    <t>Секундомер электронный</t>
  </si>
  <si>
    <t>Сантиметровая лента</t>
  </si>
  <si>
    <t>Кушетка медицинская смотровая</t>
  </si>
  <si>
    <t>НМЦДрын — НМЦД, определяемая методом сопоставимых рыночных цен (анализа рынка);</t>
  </si>
  <si>
    <t>Средняя цена = (Ц1 + Ц2 + Ц3) / 3. Стоимость позиции = количество × средняя цена, с округлением стоимости позиции до копеек. НМЦД = сумма стоимостей позиций.</t>
  </si>
  <si>
    <t>Средняя цена и среднее квадратичное отклонение отображаются с двумя знаками, но в формулах используются без промежуточного округления. V = отклонение / средняя цена × 100%.</t>
  </si>
  <si>
    <t xml:space="preserve">Приложение № 3 к извещению и документации
</t>
  </si>
  <si>
    <t>Поставка оборудования и изделий для медицинского кабинета для нужд МАУ СОШ№53</t>
  </si>
  <si>
    <t>Источник №1</t>
  </si>
  <si>
    <t>Источник №2</t>
  </si>
  <si>
    <t>Источник №3</t>
  </si>
  <si>
    <t>Воротник Шанца</t>
  </si>
  <si>
    <t>Наименование объекта закупки</t>
  </si>
  <si>
    <t xml:space="preserve">Средняя цена, руб. &lt;ц&gt; </t>
  </si>
  <si>
    <t>Дата: 07.10.2026</t>
  </si>
  <si>
    <t>Пинцет для перевязочного материала/универсальный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</si>
</sst>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6" x14ac:knownFonts="1">
    <font>
      <sz val="11"/>
      <color rgb="FF000000"/>
      <name val="Calibri"/>
      <family val="2"/>
    </font>
    <font>
      <sz val="10"/>
      <name val="Arial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5" fontId="1" fillId="0" borderId="0" applyBorder="0" applyAlignment="0" applyProtection="0"/>
    <xf numFmtId="164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5" fillId="0" borderId="0"/>
  </cellStyleXfs>
  <cellXfs count="29">
    <xf numFmtId="0" fontId="0" fillId="0" borderId="0" xfId="0"/>
    <xf numFmtId="0" fontId="2" fillId="2" borderId="0" xfId="6" applyFont="1" applyFill="1"/>
    <xf numFmtId="0" fontId="0" fillId="2" borderId="0" xfId="0" applyFill="1"/>
    <xf numFmtId="0" fontId="2" fillId="2" borderId="0" xfId="6" applyFont="1" applyFill="1" applyAlignment="1">
      <alignment vertical="top" wrapText="1"/>
    </xf>
    <xf numFmtId="0" fontId="2" fillId="2" borderId="1" xfId="6" applyFont="1" applyFill="1" applyBorder="1" applyAlignment="1">
      <alignment horizontal="center" vertical="center" wrapText="1"/>
    </xf>
    <xf numFmtId="0" fontId="2" fillId="2" borderId="1" xfId="6" applyFont="1" applyFill="1" applyBorder="1" applyAlignment="1">
      <alignment vertical="center" wrapText="1"/>
    </xf>
    <xf numFmtId="0" fontId="3" fillId="2" borderId="1" xfId="6" applyFont="1" applyFill="1" applyBorder="1" applyAlignment="1">
      <alignment horizontal="center" vertical="center" wrapText="1"/>
    </xf>
    <xf numFmtId="1" fontId="2" fillId="2" borderId="1" xfId="6" applyNumberFormat="1" applyFont="1" applyFill="1" applyBorder="1" applyAlignment="1">
      <alignment horizontal="center" vertical="center" wrapText="1"/>
    </xf>
    <xf numFmtId="4" fontId="2" fillId="2" borderId="1" xfId="6" applyNumberFormat="1" applyFont="1" applyFill="1" applyBorder="1" applyAlignment="1">
      <alignment horizontal="center" vertical="center" wrapText="1"/>
    </xf>
    <xf numFmtId="4" fontId="3" fillId="2" borderId="1" xfId="6" applyNumberFormat="1" applyFont="1" applyFill="1" applyBorder="1" applyAlignment="1">
      <alignment horizontal="center" vertical="center" wrapText="1"/>
    </xf>
    <xf numFmtId="0" fontId="2" fillId="2" borderId="0" xfId="6" applyFont="1" applyFill="1" applyAlignment="1">
      <alignment horizontal="left"/>
    </xf>
    <xf numFmtId="0" fontId="2" fillId="2" borderId="0" xfId="6" applyFont="1" applyFill="1" applyAlignment="1">
      <alignment horizontal="justify" wrapText="1"/>
    </xf>
    <xf numFmtId="0" fontId="2" fillId="2" borderId="1" xfId="6" applyFont="1" applyFill="1" applyBorder="1" applyAlignment="1">
      <alignment horizontal="center" vertical="top" wrapText="1"/>
    </xf>
    <xf numFmtId="0" fontId="2" fillId="2" borderId="1" xfId="6" applyFont="1" applyFill="1" applyBorder="1" applyAlignment="1">
      <alignment horizontal="center" vertical="top"/>
    </xf>
    <xf numFmtId="0" fontId="2" fillId="2" borderId="1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/>
    </xf>
    <xf numFmtId="0" fontId="2" fillId="2" borderId="2" xfId="6" applyFont="1" applyFill="1" applyBorder="1" applyAlignment="1">
      <alignment horizontal="center" vertical="top" wrapText="1"/>
    </xf>
    <xf numFmtId="0" fontId="2" fillId="2" borderId="2" xfId="6" applyFont="1" applyFill="1" applyBorder="1" applyAlignment="1">
      <alignment vertical="top" wrapText="1"/>
    </xf>
    <xf numFmtId="0" fontId="2" fillId="2" borderId="0" xfId="6" applyFont="1" applyFill="1" applyAlignment="1">
      <alignment vertical="top" wrapText="1"/>
    </xf>
    <xf numFmtId="0" fontId="2" fillId="2" borderId="0" xfId="6" applyFont="1" applyFill="1" applyAlignment="1">
      <alignment horizontal="right" wrapText="1"/>
    </xf>
    <xf numFmtId="0" fontId="3" fillId="2" borderId="0" xfId="6" applyFont="1" applyFill="1" applyAlignment="1">
      <alignment horizontal="center" vertical="top" wrapText="1"/>
    </xf>
    <xf numFmtId="0" fontId="2" fillId="2" borderId="0" xfId="6" applyFont="1" applyFill="1" applyAlignment="1">
      <alignment horizontal="center" vertical="top" wrapText="1"/>
    </xf>
    <xf numFmtId="0" fontId="2" fillId="2" borderId="1" xfId="6" applyFont="1" applyFill="1" applyBorder="1" applyAlignment="1">
      <alignment horizontal="center" vertical="top" wrapText="1"/>
    </xf>
    <xf numFmtId="0" fontId="2" fillId="2" borderId="1" xfId="6" applyFont="1" applyFill="1" applyBorder="1" applyAlignment="1">
      <alignment horizontal="left" vertical="top" wrapText="1"/>
    </xf>
    <xf numFmtId="0" fontId="2" fillId="2" borderId="0" xfId="6" applyFont="1" applyFill="1" applyAlignment="1">
      <alignment horizontal="left" vertical="center" wrapText="1"/>
    </xf>
    <xf numFmtId="2" fontId="3" fillId="2" borderId="3" xfId="6" applyNumberFormat="1" applyFont="1" applyFill="1" applyBorder="1" applyAlignment="1">
      <alignment horizontal="center" vertical="center" wrapText="1"/>
    </xf>
    <xf numFmtId="2" fontId="3" fillId="2" borderId="4" xfId="6" applyNumberFormat="1" applyFont="1" applyFill="1" applyBorder="1" applyAlignment="1">
      <alignment horizontal="center" vertical="center" wrapText="1"/>
    </xf>
    <xf numFmtId="2" fontId="3" fillId="2" borderId="5" xfId="6" applyNumberFormat="1" applyFont="1" applyFill="1" applyBorder="1" applyAlignment="1">
      <alignment horizontal="center" vertical="center" wrapText="1"/>
    </xf>
    <xf numFmtId="14" fontId="2" fillId="2" borderId="0" xfId="6" applyNumberFormat="1" applyFont="1" applyFill="1" applyAlignment="1">
      <alignment horizontal="left" vertical="center" wrapText="1"/>
    </xf>
  </cellXfs>
  <cellStyles count="7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6" xr:uid="{00000000-0005-0000-0000-000000000000}"/>
    <cellStyle name="Percent" xfId="5" xr:uid="{00000000-0005-0000-0000-000005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142875</xdr:colOff>
      <xdr:row>6</xdr:row>
      <xdr:rowOff>990600</xdr:rowOff>
    </xdr:from>
    <xdr:to>
      <xdr:col>8</xdr:col>
      <xdr:colOff>1011195</xdr:colOff>
      <xdr:row>6</xdr:row>
      <xdr:rowOff>1439880</xdr:rowOff>
    </xdr:to>
    <xdr:pic>
      <xdr:nvPicPr>
        <xdr:cNvPr id="2" name="/xl/media/image2.wmf">
          <a:extLst>
            <a:ext uri="{FF2B5EF4-FFF2-40B4-BE49-F238E27FC236}">
              <a16:creationId xmlns:a16="http://schemas.microsoft.com/office/drawing/2014/main" id="{724F1744-AC6E-40F8-85EE-B4FFFC534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3114675"/>
          <a:ext cx="868320" cy="449280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6</xdr:row>
      <xdr:rowOff>1047750</xdr:rowOff>
    </xdr:from>
    <xdr:to>
      <xdr:col>9</xdr:col>
      <xdr:colOff>868500</xdr:colOff>
      <xdr:row>6</xdr:row>
      <xdr:rowOff>1443750</xdr:rowOff>
    </xdr:to>
    <xdr:pic>
      <xdr:nvPicPr>
        <xdr:cNvPr id="3" name="/xl/media/image.wmf">
          <a:extLst>
            <a:ext uri="{FF2B5EF4-FFF2-40B4-BE49-F238E27FC236}">
              <a16:creationId xmlns:a16="http://schemas.microsoft.com/office/drawing/2014/main" id="{351FE00C-7E62-4909-839F-1295A5756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29700" y="3171825"/>
          <a:ext cx="754200" cy="3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4"/>
  <sheetViews>
    <sheetView tabSelected="1" topLeftCell="A7" workbookViewId="0">
      <selection activeCell="B16" sqref="B16"/>
    </sheetView>
  </sheetViews>
  <sheetFormatPr defaultColWidth="9.109375" defaultRowHeight="15.6" x14ac:dyDescent="0.3"/>
  <cols>
    <col min="1" max="1" width="3.44140625" style="1" customWidth="1"/>
    <col min="2" max="2" width="42.6640625" style="1" customWidth="1"/>
    <col min="3" max="3" width="8.88671875" style="1" customWidth="1"/>
    <col min="4" max="4" width="8.5546875" style="1" customWidth="1"/>
    <col min="5" max="5" width="11.5546875" style="1" customWidth="1"/>
    <col min="6" max="6" width="12.109375" style="1" customWidth="1"/>
    <col min="7" max="8" width="12.44140625" style="1" customWidth="1"/>
    <col min="9" max="9" width="16.6640625" style="1" customWidth="1"/>
    <col min="10" max="10" width="13.6640625" style="1" customWidth="1"/>
    <col min="11" max="11" width="22.109375" style="1" customWidth="1"/>
    <col min="12" max="256" width="9.109375" style="1"/>
    <col min="257" max="16384" width="9.109375" style="2"/>
  </cols>
  <sheetData>
    <row r="1" spans="1:11" ht="35.25" customHeight="1" x14ac:dyDescent="0.3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.75" customHeight="1" x14ac:dyDescent="0.3">
      <c r="A2" s="20" t="s">
        <v>8</v>
      </c>
      <c r="B2" s="20"/>
      <c r="C2" s="20"/>
      <c r="D2" s="20"/>
      <c r="E2" s="20"/>
      <c r="F2" s="20"/>
      <c r="G2" s="20"/>
      <c r="H2" s="20"/>
      <c r="I2" s="20"/>
      <c r="J2" s="20"/>
      <c r="K2" s="3"/>
    </row>
    <row r="3" spans="1:11" ht="3.75" customHeigh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3"/>
    </row>
    <row r="4" spans="1:11" ht="22.5" customHeight="1" x14ac:dyDescent="0.3">
      <c r="A4" s="22" t="s">
        <v>47</v>
      </c>
      <c r="B4" s="22"/>
      <c r="C4" s="22"/>
      <c r="D4" s="22"/>
      <c r="E4" s="23" t="s">
        <v>42</v>
      </c>
      <c r="F4" s="23"/>
      <c r="G4" s="23"/>
      <c r="H4" s="23"/>
      <c r="I4" s="23"/>
      <c r="J4" s="23"/>
      <c r="K4" s="23"/>
    </row>
    <row r="5" spans="1:11" ht="21.75" customHeight="1" x14ac:dyDescent="0.3">
      <c r="A5" s="13" t="s">
        <v>0</v>
      </c>
      <c r="B5" s="13"/>
      <c r="C5" s="13"/>
      <c r="D5" s="13"/>
      <c r="E5" s="14" t="s">
        <v>9</v>
      </c>
      <c r="F5" s="14"/>
      <c r="G5" s="14"/>
      <c r="H5" s="14"/>
      <c r="I5" s="14"/>
      <c r="J5" s="14"/>
      <c r="K5" s="14"/>
    </row>
    <row r="6" spans="1:11" ht="19.5" customHeight="1" x14ac:dyDescent="0.3">
      <c r="A6" s="16" t="s">
        <v>10</v>
      </c>
      <c r="B6" s="17"/>
      <c r="C6" s="16"/>
      <c r="D6" s="16"/>
      <c r="E6" s="16"/>
      <c r="F6" s="16"/>
      <c r="G6" s="16"/>
      <c r="H6" s="16"/>
      <c r="I6" s="16"/>
      <c r="J6" s="16"/>
      <c r="K6" s="18"/>
    </row>
    <row r="7" spans="1:11" ht="125.25" customHeight="1" x14ac:dyDescent="0.3">
      <c r="A7" s="4" t="s">
        <v>11</v>
      </c>
      <c r="B7" s="4" t="s">
        <v>12</v>
      </c>
      <c r="C7" s="4" t="s">
        <v>13</v>
      </c>
      <c r="D7" s="4" t="s">
        <v>14</v>
      </c>
      <c r="E7" s="4" t="s">
        <v>43</v>
      </c>
      <c r="F7" s="4" t="s">
        <v>44</v>
      </c>
      <c r="G7" s="4" t="s">
        <v>45</v>
      </c>
      <c r="H7" s="4" t="s">
        <v>48</v>
      </c>
      <c r="I7" s="12" t="s">
        <v>15</v>
      </c>
      <c r="J7" s="4" t="s">
        <v>16</v>
      </c>
      <c r="K7" s="6" t="s">
        <v>17</v>
      </c>
    </row>
    <row r="8" spans="1:11" ht="32.1" customHeight="1" x14ac:dyDescent="0.3">
      <c r="A8" s="4">
        <v>1</v>
      </c>
      <c r="B8" s="5" t="s">
        <v>18</v>
      </c>
      <c r="C8" s="4" t="s">
        <v>19</v>
      </c>
      <c r="D8" s="7">
        <v>1</v>
      </c>
      <c r="E8" s="8">
        <v>84000</v>
      </c>
      <c r="F8" s="8">
        <v>84101</v>
      </c>
      <c r="G8" s="8">
        <v>84555</v>
      </c>
      <c r="H8" s="8">
        <f t="shared" ref="H8:H26" si="0">AVERAGE(E8:G8)</f>
        <v>84218.666666666672</v>
      </c>
      <c r="I8" s="8">
        <f t="shared" ref="I8:I26" si="1">SQRT(((E8-H8)^2+(F8-H8)^2+(G8-H8)^2)/(COUNT(E8:G8)-1))</f>
        <v>295.61856053592669</v>
      </c>
      <c r="J8" s="8">
        <f t="shared" ref="J8:J26" si="2">I8/H8*100</f>
        <v>0.3510131093691739</v>
      </c>
      <c r="K8" s="8">
        <f>ROUND(D8*H8,2)</f>
        <v>84218.67</v>
      </c>
    </row>
    <row r="9" spans="1:11" ht="44.1" customHeight="1" x14ac:dyDescent="0.3">
      <c r="A9" s="4">
        <v>2</v>
      </c>
      <c r="B9" s="5" t="s">
        <v>20</v>
      </c>
      <c r="C9" s="4" t="s">
        <v>21</v>
      </c>
      <c r="D9" s="7">
        <v>2</v>
      </c>
      <c r="E9" s="8">
        <v>13485</v>
      </c>
      <c r="F9" s="8">
        <v>13501</v>
      </c>
      <c r="G9" s="8">
        <v>13574</v>
      </c>
      <c r="H9" s="8">
        <f t="shared" si="0"/>
        <v>13520</v>
      </c>
      <c r="I9" s="8">
        <f t="shared" si="1"/>
        <v>47.444704657105831</v>
      </c>
      <c r="J9" s="8">
        <f t="shared" si="2"/>
        <v>0.35092237172415552</v>
      </c>
      <c r="K9" s="8">
        <f t="shared" ref="K9:K26" si="3">ROUND(D9*H9,2)</f>
        <v>27040</v>
      </c>
    </row>
    <row r="10" spans="1:11" ht="44.1" customHeight="1" x14ac:dyDescent="0.3">
      <c r="A10" s="4">
        <v>3</v>
      </c>
      <c r="B10" s="5" t="s">
        <v>22</v>
      </c>
      <c r="C10" s="4" t="s">
        <v>19</v>
      </c>
      <c r="D10" s="7">
        <v>1</v>
      </c>
      <c r="E10" s="8">
        <v>9557</v>
      </c>
      <c r="F10" s="8">
        <v>9568</v>
      </c>
      <c r="G10" s="8">
        <v>9620</v>
      </c>
      <c r="H10" s="8">
        <f t="shared" si="0"/>
        <v>9581.6666666666661</v>
      </c>
      <c r="I10" s="8">
        <f t="shared" si="1"/>
        <v>33.650160970392598</v>
      </c>
      <c r="J10" s="8">
        <f t="shared" si="2"/>
        <v>0.35119319155045331</v>
      </c>
      <c r="K10" s="8">
        <f t="shared" si="3"/>
        <v>9581.67</v>
      </c>
    </row>
    <row r="11" spans="1:11" ht="32.1" customHeight="1" x14ac:dyDescent="0.3">
      <c r="A11" s="4">
        <v>4</v>
      </c>
      <c r="B11" s="5" t="s">
        <v>23</v>
      </c>
      <c r="C11" s="4" t="s">
        <v>19</v>
      </c>
      <c r="D11" s="7">
        <v>2</v>
      </c>
      <c r="E11" s="8">
        <v>893</v>
      </c>
      <c r="F11" s="8">
        <v>894</v>
      </c>
      <c r="G11" s="8">
        <v>899</v>
      </c>
      <c r="H11" s="8">
        <f t="shared" si="0"/>
        <v>895.33333333333337</v>
      </c>
      <c r="I11" s="8">
        <f t="shared" si="1"/>
        <v>3.214550253664318</v>
      </c>
      <c r="J11" s="8">
        <f t="shared" si="2"/>
        <v>0.35903390770636462</v>
      </c>
      <c r="K11" s="8">
        <f t="shared" si="3"/>
        <v>1790.67</v>
      </c>
    </row>
    <row r="12" spans="1:11" ht="32.1" customHeight="1" x14ac:dyDescent="0.3">
      <c r="A12" s="4">
        <v>5</v>
      </c>
      <c r="B12" s="5" t="s">
        <v>24</v>
      </c>
      <c r="C12" s="4" t="s">
        <v>19</v>
      </c>
      <c r="D12" s="7">
        <v>1</v>
      </c>
      <c r="E12" s="8">
        <v>15900</v>
      </c>
      <c r="F12" s="8">
        <v>15919</v>
      </c>
      <c r="G12" s="8">
        <v>16005</v>
      </c>
      <c r="H12" s="8">
        <f t="shared" si="0"/>
        <v>15941.333333333334</v>
      </c>
      <c r="I12" s="8">
        <f t="shared" si="1"/>
        <v>55.949381885176649</v>
      </c>
      <c r="J12" s="8">
        <f t="shared" si="2"/>
        <v>0.35097052872099771</v>
      </c>
      <c r="K12" s="8">
        <f t="shared" si="3"/>
        <v>15941.33</v>
      </c>
    </row>
    <row r="13" spans="1:11" ht="32.1" customHeight="1" x14ac:dyDescent="0.3">
      <c r="A13" s="4">
        <v>6</v>
      </c>
      <c r="B13" s="5" t="s">
        <v>25</v>
      </c>
      <c r="C13" s="4" t="s">
        <v>19</v>
      </c>
      <c r="D13" s="7">
        <v>5</v>
      </c>
      <c r="E13" s="8">
        <v>1120</v>
      </c>
      <c r="F13" s="8">
        <v>1121</v>
      </c>
      <c r="G13" s="8">
        <v>1127</v>
      </c>
      <c r="H13" s="8">
        <f t="shared" si="0"/>
        <v>1122.6666666666667</v>
      </c>
      <c r="I13" s="8">
        <f t="shared" si="1"/>
        <v>3.7859388972001824</v>
      </c>
      <c r="J13" s="8">
        <f t="shared" si="2"/>
        <v>0.33722733644894737</v>
      </c>
      <c r="K13" s="8">
        <f t="shared" si="3"/>
        <v>5613.33</v>
      </c>
    </row>
    <row r="14" spans="1:11" ht="44.1" customHeight="1" x14ac:dyDescent="0.3">
      <c r="A14" s="4">
        <v>7</v>
      </c>
      <c r="B14" s="5" t="s">
        <v>26</v>
      </c>
      <c r="C14" s="4" t="s">
        <v>19</v>
      </c>
      <c r="D14" s="7">
        <v>1</v>
      </c>
      <c r="E14" s="8">
        <v>6118</v>
      </c>
      <c r="F14" s="8">
        <v>6125</v>
      </c>
      <c r="G14" s="8">
        <v>6158</v>
      </c>
      <c r="H14" s="8">
        <f t="shared" si="0"/>
        <v>6133.666666666667</v>
      </c>
      <c r="I14" s="8">
        <f t="shared" si="1"/>
        <v>21.361959960016154</v>
      </c>
      <c r="J14" s="8">
        <f t="shared" si="2"/>
        <v>0.34827389750583371</v>
      </c>
      <c r="K14" s="8">
        <f t="shared" si="3"/>
        <v>6133.67</v>
      </c>
    </row>
    <row r="15" spans="1:11" ht="44.1" customHeight="1" x14ac:dyDescent="0.3">
      <c r="A15" s="4">
        <v>8</v>
      </c>
      <c r="B15" s="5" t="s">
        <v>46</v>
      </c>
      <c r="C15" s="4" t="s">
        <v>19</v>
      </c>
      <c r="D15" s="7">
        <v>1</v>
      </c>
      <c r="E15" s="8">
        <v>1290</v>
      </c>
      <c r="F15" s="8">
        <v>1292</v>
      </c>
      <c r="G15" s="8">
        <v>1299</v>
      </c>
      <c r="H15" s="8">
        <f t="shared" si="0"/>
        <v>1293.6666666666667</v>
      </c>
      <c r="I15" s="8">
        <f t="shared" si="1"/>
        <v>4.7258156262526088</v>
      </c>
      <c r="J15" s="8">
        <f t="shared" si="2"/>
        <v>0.36530396492547862</v>
      </c>
      <c r="K15" s="8">
        <f t="shared" si="3"/>
        <v>1293.67</v>
      </c>
    </row>
    <row r="16" spans="1:11" ht="32.1" customHeight="1" x14ac:dyDescent="0.3">
      <c r="A16" s="4">
        <v>9</v>
      </c>
      <c r="B16" s="5" t="s">
        <v>50</v>
      </c>
      <c r="C16" s="4" t="s">
        <v>19</v>
      </c>
      <c r="D16" s="7">
        <v>3</v>
      </c>
      <c r="E16" s="8">
        <v>355</v>
      </c>
      <c r="F16" s="8">
        <v>355</v>
      </c>
      <c r="G16" s="8">
        <v>357</v>
      </c>
      <c r="H16" s="8">
        <f t="shared" si="0"/>
        <v>355.66666666666669</v>
      </c>
      <c r="I16" s="8">
        <f t="shared" si="1"/>
        <v>1.1547005383792517</v>
      </c>
      <c r="J16" s="8">
        <f t="shared" si="2"/>
        <v>0.32465807077204828</v>
      </c>
      <c r="K16" s="8">
        <f t="shared" si="3"/>
        <v>1067</v>
      </c>
    </row>
    <row r="17" spans="1:11" ht="32.1" customHeight="1" x14ac:dyDescent="0.3">
      <c r="A17" s="4">
        <v>10</v>
      </c>
      <c r="B17" s="5" t="s">
        <v>27</v>
      </c>
      <c r="C17" s="4" t="s">
        <v>19</v>
      </c>
      <c r="D17" s="7">
        <v>1</v>
      </c>
      <c r="E17" s="8">
        <v>7890</v>
      </c>
      <c r="F17" s="8">
        <v>7899</v>
      </c>
      <c r="G17" s="8">
        <v>7942</v>
      </c>
      <c r="H17" s="8">
        <f t="shared" si="0"/>
        <v>7910.333333333333</v>
      </c>
      <c r="I17" s="8">
        <f t="shared" si="1"/>
        <v>27.790885796126275</v>
      </c>
      <c r="J17" s="8">
        <f t="shared" si="2"/>
        <v>0.35132382701267889</v>
      </c>
      <c r="K17" s="8">
        <f t="shared" si="3"/>
        <v>7910.33</v>
      </c>
    </row>
    <row r="18" spans="1:11" ht="32.1" customHeight="1" x14ac:dyDescent="0.3">
      <c r="A18" s="4">
        <v>11</v>
      </c>
      <c r="B18" s="5" t="s">
        <v>28</v>
      </c>
      <c r="C18" s="4" t="s">
        <v>29</v>
      </c>
      <c r="D18" s="7">
        <v>2</v>
      </c>
      <c r="E18" s="8">
        <v>1450</v>
      </c>
      <c r="F18" s="8">
        <v>1452</v>
      </c>
      <c r="G18" s="8">
        <v>1460</v>
      </c>
      <c r="H18" s="8">
        <f t="shared" si="0"/>
        <v>1454</v>
      </c>
      <c r="I18" s="8">
        <f t="shared" si="1"/>
        <v>5.2915026221291814</v>
      </c>
      <c r="J18" s="8">
        <f t="shared" si="2"/>
        <v>0.36392727800063146</v>
      </c>
      <c r="K18" s="8">
        <f t="shared" si="3"/>
        <v>2908</v>
      </c>
    </row>
    <row r="19" spans="1:11" ht="32.1" customHeight="1" x14ac:dyDescent="0.3">
      <c r="A19" s="4">
        <v>12</v>
      </c>
      <c r="B19" s="5" t="s">
        <v>30</v>
      </c>
      <c r="C19" s="4" t="s">
        <v>19</v>
      </c>
      <c r="D19" s="7">
        <v>2</v>
      </c>
      <c r="E19" s="8">
        <v>3000</v>
      </c>
      <c r="F19" s="8">
        <v>3004</v>
      </c>
      <c r="G19" s="8">
        <v>3020</v>
      </c>
      <c r="H19" s="8">
        <f t="shared" si="0"/>
        <v>3008</v>
      </c>
      <c r="I19" s="8">
        <f t="shared" si="1"/>
        <v>10.583005244258363</v>
      </c>
      <c r="J19" s="8">
        <f t="shared" si="2"/>
        <v>0.35182863179050405</v>
      </c>
      <c r="K19" s="8">
        <f t="shared" si="3"/>
        <v>6016</v>
      </c>
    </row>
    <row r="20" spans="1:11" ht="32.1" customHeight="1" x14ac:dyDescent="0.3">
      <c r="A20" s="4">
        <v>13</v>
      </c>
      <c r="B20" s="5" t="s">
        <v>31</v>
      </c>
      <c r="C20" s="4" t="s">
        <v>29</v>
      </c>
      <c r="D20" s="7">
        <v>2</v>
      </c>
      <c r="E20" s="8">
        <v>1950</v>
      </c>
      <c r="F20" s="8">
        <v>1952</v>
      </c>
      <c r="G20" s="8">
        <v>1963</v>
      </c>
      <c r="H20" s="8">
        <f t="shared" si="0"/>
        <v>1955</v>
      </c>
      <c r="I20" s="8">
        <f t="shared" si="1"/>
        <v>7</v>
      </c>
      <c r="J20" s="8">
        <f t="shared" si="2"/>
        <v>0.35805626598465473</v>
      </c>
      <c r="K20" s="8">
        <f t="shared" si="3"/>
        <v>3910</v>
      </c>
    </row>
    <row r="21" spans="1:11" ht="32.1" customHeight="1" x14ac:dyDescent="0.3">
      <c r="A21" s="4">
        <v>14</v>
      </c>
      <c r="B21" s="5" t="s">
        <v>32</v>
      </c>
      <c r="C21" s="4" t="s">
        <v>19</v>
      </c>
      <c r="D21" s="7">
        <v>2</v>
      </c>
      <c r="E21" s="8">
        <v>3500</v>
      </c>
      <c r="F21" s="8">
        <v>3504</v>
      </c>
      <c r="G21" s="8">
        <v>3523</v>
      </c>
      <c r="H21" s="8">
        <f t="shared" si="0"/>
        <v>3509</v>
      </c>
      <c r="I21" s="8">
        <f t="shared" si="1"/>
        <v>12.288205727444508</v>
      </c>
      <c r="J21" s="8">
        <f t="shared" si="2"/>
        <v>0.35019110081061577</v>
      </c>
      <c r="K21" s="8">
        <f t="shared" si="3"/>
        <v>7018</v>
      </c>
    </row>
    <row r="22" spans="1:11" ht="32.1" customHeight="1" x14ac:dyDescent="0.3">
      <c r="A22" s="4">
        <v>15</v>
      </c>
      <c r="B22" s="5" t="s">
        <v>33</v>
      </c>
      <c r="C22" s="4" t="s">
        <v>19</v>
      </c>
      <c r="D22" s="7">
        <v>4</v>
      </c>
      <c r="E22" s="8">
        <v>1195</v>
      </c>
      <c r="F22" s="8">
        <v>1196</v>
      </c>
      <c r="G22" s="8">
        <v>1202</v>
      </c>
      <c r="H22" s="8">
        <f t="shared" si="0"/>
        <v>1197.6666666666667</v>
      </c>
      <c r="I22" s="8">
        <f t="shared" si="1"/>
        <v>3.7859388972001824</v>
      </c>
      <c r="J22" s="8">
        <f t="shared" si="2"/>
        <v>0.31610956558865982</v>
      </c>
      <c r="K22" s="8">
        <f t="shared" si="3"/>
        <v>4790.67</v>
      </c>
    </row>
    <row r="23" spans="1:11" ht="44.1" customHeight="1" x14ac:dyDescent="0.3">
      <c r="A23" s="4">
        <v>16</v>
      </c>
      <c r="B23" s="5" t="s">
        <v>34</v>
      </c>
      <c r="C23" s="4" t="s">
        <v>19</v>
      </c>
      <c r="D23" s="7">
        <v>1</v>
      </c>
      <c r="E23" s="8">
        <v>7365</v>
      </c>
      <c r="F23" s="8">
        <v>7374</v>
      </c>
      <c r="G23" s="8">
        <v>7414</v>
      </c>
      <c r="H23" s="8">
        <f t="shared" si="0"/>
        <v>7384.333333333333</v>
      </c>
      <c r="I23" s="8">
        <f t="shared" si="1"/>
        <v>26.083200212652841</v>
      </c>
      <c r="J23" s="8">
        <f t="shared" si="2"/>
        <v>0.35322349405479403</v>
      </c>
      <c r="K23" s="8">
        <f t="shared" si="3"/>
        <v>7384.33</v>
      </c>
    </row>
    <row r="24" spans="1:11" ht="32.1" customHeight="1" x14ac:dyDescent="0.3">
      <c r="A24" s="4">
        <v>17</v>
      </c>
      <c r="B24" s="5" t="s">
        <v>35</v>
      </c>
      <c r="C24" s="4" t="s">
        <v>19</v>
      </c>
      <c r="D24" s="7">
        <v>2</v>
      </c>
      <c r="E24" s="8">
        <v>2018</v>
      </c>
      <c r="F24" s="8">
        <v>2020</v>
      </c>
      <c r="G24" s="8">
        <v>2031</v>
      </c>
      <c r="H24" s="8">
        <f t="shared" si="0"/>
        <v>2023</v>
      </c>
      <c r="I24" s="8">
        <f t="shared" si="1"/>
        <v>7</v>
      </c>
      <c r="J24" s="8">
        <f t="shared" si="2"/>
        <v>0.34602076124567477</v>
      </c>
      <c r="K24" s="8">
        <f t="shared" si="3"/>
        <v>4046</v>
      </c>
    </row>
    <row r="25" spans="1:11" ht="32.1" customHeight="1" x14ac:dyDescent="0.3">
      <c r="A25" s="4">
        <v>18</v>
      </c>
      <c r="B25" s="5" t="s">
        <v>36</v>
      </c>
      <c r="C25" s="4" t="s">
        <v>19</v>
      </c>
      <c r="D25" s="7">
        <v>2</v>
      </c>
      <c r="E25" s="8">
        <v>410</v>
      </c>
      <c r="F25" s="8">
        <v>410</v>
      </c>
      <c r="G25" s="8">
        <v>412</v>
      </c>
      <c r="H25" s="8">
        <f t="shared" si="0"/>
        <v>410.66666666666669</v>
      </c>
      <c r="I25" s="8">
        <f t="shared" si="1"/>
        <v>1.1547005383792517</v>
      </c>
      <c r="J25" s="8">
        <f t="shared" si="2"/>
        <v>0.28117707915079182</v>
      </c>
      <c r="K25" s="8">
        <f t="shared" si="3"/>
        <v>821.33</v>
      </c>
    </row>
    <row r="26" spans="1:11" ht="32.1" customHeight="1" x14ac:dyDescent="0.3">
      <c r="A26" s="4">
        <v>19</v>
      </c>
      <c r="B26" s="5" t="s">
        <v>37</v>
      </c>
      <c r="C26" s="4" t="s">
        <v>19</v>
      </c>
      <c r="D26" s="7">
        <v>1</v>
      </c>
      <c r="E26" s="8">
        <v>8365</v>
      </c>
      <c r="F26" s="8">
        <v>8375</v>
      </c>
      <c r="G26" s="8">
        <v>8420</v>
      </c>
      <c r="H26" s="8">
        <f t="shared" si="0"/>
        <v>8386.6666666666661</v>
      </c>
      <c r="I26" s="8">
        <f t="shared" si="1"/>
        <v>29.297326385411576</v>
      </c>
      <c r="J26" s="8">
        <f t="shared" si="2"/>
        <v>0.34933219060506654</v>
      </c>
      <c r="K26" s="8">
        <f t="shared" si="3"/>
        <v>8386.67</v>
      </c>
    </row>
    <row r="27" spans="1:11" ht="22.5" customHeight="1" x14ac:dyDescent="0.3">
      <c r="A27" s="25" t="s">
        <v>1</v>
      </c>
      <c r="B27" s="26"/>
      <c r="C27" s="26"/>
      <c r="D27" s="26"/>
      <c r="E27" s="26"/>
      <c r="F27" s="26"/>
      <c r="G27" s="26"/>
      <c r="H27" s="26"/>
      <c r="I27" s="26"/>
      <c r="J27" s="27"/>
      <c r="K27" s="9">
        <f>ROUND(SUM(K8:K26),2)</f>
        <v>205871.34</v>
      </c>
    </row>
    <row r="28" spans="1:11" x14ac:dyDescent="0.3">
      <c r="B28" s="1" t="s">
        <v>2</v>
      </c>
      <c r="C28" s="10"/>
      <c r="D28" s="10"/>
      <c r="E28" s="10"/>
      <c r="F28" s="10"/>
      <c r="G28" s="10"/>
      <c r="H28" s="10"/>
      <c r="I28" s="10"/>
      <c r="J28" s="10"/>
      <c r="K28" s="11"/>
    </row>
    <row r="29" spans="1:11" x14ac:dyDescent="0.3">
      <c r="A29" s="10"/>
      <c r="B29" s="15" t="s">
        <v>3</v>
      </c>
      <c r="C29" s="15"/>
      <c r="D29" s="15"/>
      <c r="E29" s="15"/>
      <c r="F29" s="15"/>
      <c r="G29" s="15"/>
      <c r="H29" s="15"/>
      <c r="I29" s="15"/>
      <c r="J29" s="15"/>
      <c r="K29" s="11"/>
    </row>
    <row r="30" spans="1:11" x14ac:dyDescent="0.3">
      <c r="B30" s="15" t="s">
        <v>4</v>
      </c>
      <c r="C30" s="15"/>
      <c r="D30" s="15"/>
      <c r="E30" s="15"/>
      <c r="F30" s="15"/>
      <c r="G30" s="15"/>
      <c r="H30" s="15"/>
      <c r="I30" s="15"/>
      <c r="J30" s="15"/>
      <c r="K30" s="11"/>
    </row>
    <row r="31" spans="1:11" x14ac:dyDescent="0.3">
      <c r="B31" s="15" t="s">
        <v>5</v>
      </c>
      <c r="C31" s="15"/>
      <c r="D31" s="15"/>
      <c r="E31" s="15"/>
      <c r="F31" s="15"/>
      <c r="G31" s="15"/>
      <c r="H31" s="15"/>
      <c r="I31" s="15"/>
      <c r="J31" s="15"/>
      <c r="K31" s="11"/>
    </row>
    <row r="32" spans="1:11" x14ac:dyDescent="0.3">
      <c r="B32" s="15" t="s">
        <v>38</v>
      </c>
      <c r="C32" s="15"/>
      <c r="D32" s="15"/>
      <c r="E32" s="15"/>
      <c r="F32" s="15"/>
      <c r="G32" s="15"/>
      <c r="H32" s="15"/>
      <c r="I32" s="15"/>
      <c r="J32" s="15"/>
      <c r="K32" s="11"/>
    </row>
    <row r="33" spans="1:11" x14ac:dyDescent="0.3">
      <c r="B33" s="15" t="s">
        <v>6</v>
      </c>
      <c r="C33" s="15"/>
      <c r="D33" s="15"/>
      <c r="E33" s="15"/>
      <c r="F33" s="15"/>
      <c r="G33" s="15"/>
      <c r="H33" s="15"/>
      <c r="I33" s="15"/>
      <c r="J33" s="15"/>
      <c r="K33" s="11"/>
    </row>
    <row r="34" spans="1:11" x14ac:dyDescent="0.3">
      <c r="B34" s="15" t="s">
        <v>7</v>
      </c>
      <c r="C34" s="15"/>
      <c r="D34" s="15"/>
      <c r="E34" s="15"/>
      <c r="F34" s="15"/>
      <c r="G34" s="15"/>
      <c r="H34" s="15"/>
      <c r="I34" s="15"/>
      <c r="J34" s="15"/>
      <c r="K34" s="11"/>
    </row>
    <row r="35" spans="1:11" ht="38.1" customHeight="1" x14ac:dyDescent="0.3">
      <c r="A35" s="24" t="s">
        <v>39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ht="38.1" customHeight="1" x14ac:dyDescent="0.3">
      <c r="A36" s="24" t="s">
        <v>40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38.1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38.1" customHeight="1" x14ac:dyDescent="0.3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ht="38.1" customHeight="1" x14ac:dyDescent="0.3">
      <c r="A39" s="28" t="s">
        <v>49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ht="38.1" customHeight="1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ht="38.1" customHeight="1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ht="38.1" customHeight="1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ht="38.1" customHeight="1" x14ac:dyDescent="0.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 ht="38.1" customHeight="1" x14ac:dyDescent="0.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</sheetData>
  <mergeCells count="24">
    <mergeCell ref="A44:K44"/>
    <mergeCell ref="A27:J27"/>
    <mergeCell ref="A40:K40"/>
    <mergeCell ref="A41:K41"/>
    <mergeCell ref="A42:K42"/>
    <mergeCell ref="A43:K43"/>
    <mergeCell ref="A35:K35"/>
    <mergeCell ref="A36:K36"/>
    <mergeCell ref="A39:K39"/>
    <mergeCell ref="A38:K38"/>
    <mergeCell ref="B30:J30"/>
    <mergeCell ref="B31:J31"/>
    <mergeCell ref="B32:J32"/>
    <mergeCell ref="B33:J33"/>
    <mergeCell ref="B34:J34"/>
    <mergeCell ref="A5:D5"/>
    <mergeCell ref="E5:K5"/>
    <mergeCell ref="B29:J29"/>
    <mergeCell ref="A6:K6"/>
    <mergeCell ref="A1:K1"/>
    <mergeCell ref="A2:J2"/>
    <mergeCell ref="A3:J3"/>
    <mergeCell ref="A4:D4"/>
    <mergeCell ref="E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5</cp:lastModifiedBy>
  <dcterms:created xsi:type="dcterms:W3CDTF">2026-10-07T07:51:53Z</dcterms:created>
  <dcterms:modified xsi:type="dcterms:W3CDTF">2026-10-14T10:35:51Z</dcterms:modified>
</cp:coreProperties>
</file>