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ЗАКУПКИ ВОССТАНОВЛЕНИЕ\2027\ЗК ЭФ\Кислород 1 полугодие\"/>
    </mc:Choice>
  </mc:AlternateContent>
  <xr:revisionPtr revIDLastSave="0" documentId="13_ncr:1_{7D84AECE-7275-4101-8270-AD9F63956BB7}" xr6:coauthVersionLast="45" xr6:coauthVersionMax="45" xr10:uidLastSave="{00000000-0000-0000-0000-000000000000}"/>
  <bookViews>
    <workbookView xWindow="-120" yWindow="-120" windowWidth="29040" windowHeight="15840" tabRatio="211" xr2:uid="{00000000-000D-0000-FFFF-FFFF00000000}"/>
  </bookViews>
  <sheets>
    <sheet name="Расчет цены_2" sheetId="1" r:id="rId1"/>
  </sheets>
  <definedNames>
    <definedName name="_xlnm.Print_Area" localSheetId="0">'Расчет цены_2'!$A$1:$L$8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6" i="1" l="1"/>
  <c r="I6" i="1"/>
  <c r="L6" i="1" s="1"/>
  <c r="L7" i="1" l="1"/>
  <c r="K6" i="1"/>
</calcChain>
</file>

<file path=xl/sharedStrings.xml><?xml version="1.0" encoding="utf-8"?>
<sst xmlns="http://schemas.openxmlformats.org/spreadsheetml/2006/main" count="22" uniqueCount="22">
  <si>
    <t>приложение №5 к  извещению на проведение запроса котировок в электронной форме</t>
  </si>
  <si>
    <t xml:space="preserve"> Обоснование начальной (максимальной) цены договора на поставку кислорода медицинского для нужд государственного автономного учреждения здравоохранения «Энгельсская городская клиническая  больница № 1»
</t>
  </si>
  <si>
    <t>Заказчиком для определения начальной (максимальной) цены договора был применен метод сопоставимых рыночных цен (анализ рынка), были направлены запросы о предоставлении ценовой информации поставщикам (подрядчикам, исполнителям), обладающим опытом поставок соответствующих товаров, работ, услуг, информация о которых имеется в свободном доступе (в частности, опубликована в печати, размещена на сайтах в сети "Интернет"), осуществлен сбор и анализ общедоступной ценовой информации, на основании полученной информации о рыночных ценах (далее - ценовая информация) идентичных товаров, планируемых к закупке, произведен расчет начальной (максимальной) цены договора.</t>
  </si>
  <si>
    <t>№</t>
  </si>
  <si>
    <t>Ед. изм</t>
  </si>
  <si>
    <t>Кол-во</t>
  </si>
  <si>
    <t>Коммерческие предложения, данные реестра контрактов (руб./ед.изм.)</t>
  </si>
  <si>
    <t>Однородность совокупности значений выявленных цен, используемых в расчете Н(М)ЦК, ЦКЕП</t>
  </si>
  <si>
    <t>Н(М)ЦК, ЦКЕП, определяемая методом сопоставимых рыночных цен (анализа рынка)*</t>
  </si>
  <si>
    <t>Исполнитель № 1</t>
  </si>
  <si>
    <t>Исполнитель № 2</t>
  </si>
  <si>
    <t>Исполнитель № 3</t>
  </si>
  <si>
    <t>Средняя цена за единицу     &lt;ц&gt;</t>
  </si>
  <si>
    <t>Среднее квадратичное отклонение</t>
  </si>
  <si>
    <r>
      <rPr>
        <b/>
        <sz val="10"/>
        <color rgb="FF000000"/>
        <rFont val="Times New Roman"/>
        <family val="1"/>
        <charset val="204"/>
      </rPr>
      <t xml:space="preserve">коэффициент вариации цен V (%)           </t>
    </r>
    <r>
      <rPr>
        <i/>
        <sz val="10"/>
        <color rgb="FF000000"/>
        <rFont val="Times New Roman"/>
        <family val="1"/>
        <charset val="204"/>
      </rPr>
      <t xml:space="preserve">         (не должен превышать 33%)</t>
    </r>
  </si>
  <si>
    <t>Кислород газообразный медицинский</t>
  </si>
  <si>
    <t>м3</t>
  </si>
  <si>
    <r>
      <t>Расчет Н(М)ЦК по формуле</t>
    </r>
    <r>
      <rPr>
        <sz val="10"/>
        <color rgb="FF000000"/>
        <rFont val="Times New Roman"/>
        <family val="1"/>
        <charset val="204"/>
      </rPr>
      <t xml:space="preserve">     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</si>
  <si>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>ОКПД 2</t>
  </si>
  <si>
    <t>20.11.11.150</t>
  </si>
  <si>
    <t xml:space="preserve">Наименование                                    </t>
  </si>
  <si>
    <t>ВЫВОД: Проведенные исследования позволяют определить начальную (максимальную) цену договора в сумме: 2 585 856 (Два миллиона пятьсот восемьдесят пять тысяч восемьсот пятьдесят шесть) рублей 00 коп.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</si>
</sst>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.00"/>
  </numFmts>
  <fonts count="8" x14ac:knownFonts="1">
    <font>
      <sz val="11"/>
      <color rgb="FF000000"/>
      <name val="Calibri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1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textRotation="90" wrapText="1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 wrapText="1"/>
    </xf>
    <xf numFmtId="0" fontId="1" fillId="0" borderId="0" xfId="0" applyFont="1" applyBorder="1"/>
    <xf numFmtId="0" fontId="1" fillId="0" borderId="1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wrapText="1"/>
    </xf>
    <xf numFmtId="0" fontId="1" fillId="0" borderId="3" xfId="0" applyFont="1" applyBorder="1"/>
    <xf numFmtId="0" fontId="1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FF"/>
  </sheetPr>
  <dimension ref="A1:IX8"/>
  <sheetViews>
    <sheetView tabSelected="1" view="pageBreakPreview" workbookViewId="0">
      <selection activeCell="G11" sqref="G11"/>
    </sheetView>
  </sheetViews>
  <sheetFormatPr defaultColWidth="9" defaultRowHeight="15" x14ac:dyDescent="0.25"/>
  <cols>
    <col min="1" max="1" width="4.28515625" style="2" customWidth="1"/>
    <col min="2" max="2" width="13.42578125" style="2" customWidth="1"/>
    <col min="3" max="3" width="37.85546875" style="2"/>
    <col min="4" max="4" width="6.7109375" style="2"/>
    <col min="5" max="5" width="11.7109375" style="2" customWidth="1"/>
    <col min="6" max="6" width="12.42578125" style="2" customWidth="1"/>
    <col min="7" max="7" width="14.140625" style="2" customWidth="1"/>
    <col min="8" max="8" width="13.5703125" style="2" customWidth="1"/>
    <col min="9" max="9" width="18.5703125" style="2" customWidth="1"/>
    <col min="10" max="10" width="15.85546875" style="2" customWidth="1"/>
    <col min="11" max="11" width="16.85546875" style="2" customWidth="1"/>
    <col min="12" max="12" width="22.85546875" style="2" customWidth="1"/>
    <col min="13" max="13" width="3.5703125" style="2"/>
    <col min="14" max="14" width="9" style="2" hidden="1"/>
    <col min="15" max="255" width="9.140625" style="2"/>
    <col min="256" max="1026" width="8.7109375"/>
  </cols>
  <sheetData>
    <row r="1" spans="1:258" ht="47.25" customHeight="1" x14ac:dyDescent="0.25">
      <c r="A1"/>
      <c r="B1"/>
      <c r="C1"/>
      <c r="D1"/>
      <c r="E1"/>
      <c r="F1"/>
      <c r="G1"/>
      <c r="H1"/>
      <c r="I1"/>
      <c r="J1"/>
      <c r="K1" s="17" t="s">
        <v>0</v>
      </c>
      <c r="L1" s="17"/>
    </row>
    <row r="2" spans="1:258" ht="47.25" customHeight="1" x14ac:dyDescent="0.25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O2" s="10"/>
      <c r="P2" s="10"/>
      <c r="Q2" s="10"/>
      <c r="R2" s="10"/>
      <c r="S2" s="10"/>
      <c r="T2" s="10"/>
      <c r="U2" s="10"/>
      <c r="V2" s="10"/>
    </row>
    <row r="3" spans="1:258" ht="69" customHeight="1" x14ac:dyDescent="0.25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0"/>
      <c r="P3" s="10"/>
      <c r="Q3" s="10"/>
      <c r="R3" s="10"/>
      <c r="S3" s="10"/>
      <c r="T3" s="10"/>
      <c r="U3" s="10"/>
      <c r="V3" s="10"/>
      <c r="IV3" s="2"/>
      <c r="IW3" s="2"/>
      <c r="IX3" s="2"/>
    </row>
    <row r="4" spans="1:258" s="1" customFormat="1" ht="52.5" customHeight="1" x14ac:dyDescent="0.25">
      <c r="A4" s="20" t="s">
        <v>3</v>
      </c>
      <c r="B4" s="24" t="s">
        <v>18</v>
      </c>
      <c r="C4" s="20" t="s">
        <v>20</v>
      </c>
      <c r="D4" s="20" t="s">
        <v>4</v>
      </c>
      <c r="E4" s="20" t="s">
        <v>5</v>
      </c>
      <c r="F4" s="20" t="s">
        <v>6</v>
      </c>
      <c r="G4" s="20"/>
      <c r="H4" s="20"/>
      <c r="I4" s="21" t="s">
        <v>7</v>
      </c>
      <c r="J4" s="21"/>
      <c r="K4" s="21"/>
      <c r="L4" s="5" t="s">
        <v>8</v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4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5"/>
      <c r="HZ4" s="15"/>
      <c r="IA4" s="15"/>
      <c r="IB4" s="15"/>
      <c r="IC4" s="15"/>
      <c r="ID4" s="15"/>
      <c r="IE4" s="15"/>
      <c r="IF4" s="15"/>
      <c r="IG4" s="15"/>
      <c r="IH4" s="15"/>
      <c r="II4" s="15"/>
      <c r="IJ4" s="15"/>
      <c r="IK4" s="15"/>
      <c r="IL4" s="15"/>
      <c r="IM4" s="15"/>
      <c r="IN4" s="15"/>
      <c r="IO4" s="15"/>
      <c r="IP4" s="15"/>
      <c r="IQ4" s="15"/>
      <c r="IR4" s="15"/>
      <c r="IS4" s="15"/>
      <c r="IT4" s="15"/>
      <c r="IU4" s="15"/>
    </row>
    <row r="5" spans="1:258" s="1" customFormat="1" ht="164.45" customHeight="1" x14ac:dyDescent="0.25">
      <c r="A5" s="20"/>
      <c r="B5" s="25"/>
      <c r="C5" s="20"/>
      <c r="D5" s="20"/>
      <c r="E5" s="20"/>
      <c r="F5" s="4" t="s">
        <v>9</v>
      </c>
      <c r="G5" s="4" t="s">
        <v>10</v>
      </c>
      <c r="H5" s="4" t="s">
        <v>11</v>
      </c>
      <c r="I5" s="5" t="s">
        <v>12</v>
      </c>
      <c r="J5" s="5" t="s">
        <v>13</v>
      </c>
      <c r="K5" s="5" t="s">
        <v>14</v>
      </c>
      <c r="L5" s="5" t="s">
        <v>17</v>
      </c>
      <c r="M5" s="10"/>
      <c r="N5" s="10"/>
      <c r="O5" s="10"/>
      <c r="P5" s="10"/>
      <c r="Q5" s="10"/>
      <c r="R5" s="10"/>
      <c r="S5" s="10"/>
      <c r="T5" s="10"/>
      <c r="U5" s="10"/>
      <c r="V5" s="10"/>
      <c r="W5" s="14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5"/>
      <c r="EW5" s="15"/>
      <c r="EX5" s="15"/>
      <c r="EY5" s="15"/>
      <c r="EZ5" s="15"/>
      <c r="FA5" s="15"/>
      <c r="FB5" s="15"/>
      <c r="FC5" s="15"/>
      <c r="FD5" s="15"/>
      <c r="FE5" s="15"/>
      <c r="FF5" s="15"/>
      <c r="FG5" s="15"/>
      <c r="FH5" s="15"/>
      <c r="FI5" s="15"/>
      <c r="FJ5" s="15"/>
      <c r="FK5" s="15"/>
      <c r="FL5" s="15"/>
      <c r="FM5" s="15"/>
      <c r="FN5" s="15"/>
      <c r="FO5" s="15"/>
      <c r="FP5" s="15"/>
      <c r="FQ5" s="15"/>
      <c r="FR5" s="15"/>
      <c r="FS5" s="15"/>
      <c r="FT5" s="15"/>
      <c r="FU5" s="15"/>
      <c r="FV5" s="15"/>
      <c r="FW5" s="15"/>
      <c r="FX5" s="15"/>
      <c r="FY5" s="15"/>
      <c r="FZ5" s="15"/>
      <c r="GA5" s="15"/>
      <c r="GB5" s="15"/>
      <c r="GC5" s="15"/>
      <c r="GD5" s="15"/>
      <c r="GE5" s="15"/>
      <c r="GF5" s="15"/>
      <c r="GG5" s="15"/>
      <c r="GH5" s="15"/>
      <c r="GI5" s="15"/>
      <c r="GJ5" s="15"/>
      <c r="GK5" s="15"/>
      <c r="GL5" s="15"/>
      <c r="GM5" s="15"/>
      <c r="GN5" s="15"/>
      <c r="GO5" s="15"/>
      <c r="GP5" s="15"/>
      <c r="GQ5" s="15"/>
      <c r="GR5" s="15"/>
      <c r="GS5" s="15"/>
      <c r="GT5" s="15"/>
      <c r="GU5" s="15"/>
      <c r="GV5" s="15"/>
      <c r="GW5" s="15"/>
      <c r="GX5" s="15"/>
      <c r="GY5" s="15"/>
      <c r="GZ5" s="15"/>
      <c r="HA5" s="15"/>
      <c r="HB5" s="15"/>
      <c r="HC5" s="15"/>
      <c r="HD5" s="15"/>
      <c r="HE5" s="15"/>
      <c r="HF5" s="15"/>
      <c r="HG5" s="15"/>
      <c r="HH5" s="15"/>
      <c r="HI5" s="15"/>
      <c r="HJ5" s="15"/>
      <c r="HK5" s="15"/>
      <c r="HL5" s="15"/>
      <c r="HM5" s="15"/>
      <c r="HN5" s="15"/>
      <c r="HO5" s="15"/>
      <c r="HP5" s="15"/>
      <c r="HQ5" s="15"/>
      <c r="HR5" s="15"/>
      <c r="HS5" s="15"/>
      <c r="HT5" s="15"/>
      <c r="HU5" s="15"/>
      <c r="HV5" s="15"/>
      <c r="HW5" s="15"/>
      <c r="HX5" s="15"/>
      <c r="HY5" s="15"/>
      <c r="HZ5" s="15"/>
      <c r="IA5" s="15"/>
      <c r="IB5" s="15"/>
      <c r="IC5" s="15"/>
      <c r="ID5" s="15"/>
      <c r="IE5" s="15"/>
      <c r="IF5" s="15"/>
      <c r="IG5" s="15"/>
      <c r="IH5" s="15"/>
      <c r="II5" s="15"/>
      <c r="IJ5" s="15"/>
      <c r="IK5" s="15"/>
      <c r="IL5" s="15"/>
      <c r="IM5" s="15"/>
      <c r="IN5" s="15"/>
      <c r="IO5" s="15"/>
      <c r="IP5" s="15"/>
      <c r="IQ5" s="15"/>
      <c r="IR5" s="15"/>
      <c r="IS5" s="15"/>
      <c r="IT5" s="15"/>
      <c r="IU5" s="15"/>
    </row>
    <row r="6" spans="1:258" s="1" customFormat="1" ht="31.5" x14ac:dyDescent="0.25">
      <c r="A6" s="3">
        <v>1</v>
      </c>
      <c r="B6" s="16" t="s">
        <v>19</v>
      </c>
      <c r="C6" s="6" t="s">
        <v>15</v>
      </c>
      <c r="D6" s="7" t="s">
        <v>16</v>
      </c>
      <c r="E6" s="3">
        <v>9984</v>
      </c>
      <c r="F6" s="8">
        <v>250</v>
      </c>
      <c r="G6" s="8">
        <v>262</v>
      </c>
      <c r="H6" s="8">
        <v>265</v>
      </c>
      <c r="I6" s="9">
        <f>AVERAGE(F6:H6)</f>
        <v>259</v>
      </c>
      <c r="J6" s="11">
        <f>STDEV(F6:G6)</f>
        <v>8.4852813742385695</v>
      </c>
      <c r="K6" s="11">
        <f>J6/I6*100</f>
        <v>3.2761704147639263</v>
      </c>
      <c r="L6" s="12">
        <f>I6*E6</f>
        <v>2585856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4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  <c r="HY6" s="15"/>
      <c r="HZ6" s="15"/>
      <c r="IA6" s="15"/>
      <c r="IB6" s="15"/>
      <c r="IC6" s="15"/>
      <c r="ID6" s="15"/>
      <c r="IE6" s="15"/>
      <c r="IF6" s="15"/>
      <c r="IG6" s="15"/>
      <c r="IH6" s="15"/>
      <c r="II6" s="15"/>
      <c r="IJ6" s="15"/>
      <c r="IK6" s="15"/>
      <c r="IL6" s="15"/>
      <c r="IM6" s="15"/>
      <c r="IN6" s="15"/>
      <c r="IO6" s="15"/>
      <c r="IP6" s="15"/>
      <c r="IQ6" s="15"/>
      <c r="IR6" s="15"/>
      <c r="IS6" s="15"/>
      <c r="IT6" s="15"/>
      <c r="IU6" s="15"/>
    </row>
    <row r="7" spans="1:258" x14ac:dyDescent="0.25">
      <c r="A7"/>
      <c r="B7"/>
      <c r="C7" s="22"/>
      <c r="D7" s="22"/>
      <c r="E7" s="22"/>
      <c r="F7" s="22"/>
      <c r="G7" s="22"/>
      <c r="H7" s="22"/>
      <c r="I7" s="22"/>
      <c r="J7" s="22"/>
      <c r="K7" s="22"/>
      <c r="L7" s="13">
        <f>SUM(L6:L6)</f>
        <v>2585856</v>
      </c>
      <c r="R7" s="10"/>
      <c r="S7" s="10"/>
      <c r="T7" s="10"/>
      <c r="U7" s="10"/>
      <c r="V7" s="10"/>
    </row>
    <row r="8" spans="1:258" ht="43.5" customHeight="1" x14ac:dyDescent="0.25">
      <c r="A8" s="23" t="s">
        <v>21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</row>
  </sheetData>
  <mergeCells count="12">
    <mergeCell ref="C7:K7"/>
    <mergeCell ref="A8:L8"/>
    <mergeCell ref="A4:A5"/>
    <mergeCell ref="C4:C5"/>
    <mergeCell ref="D4:D5"/>
    <mergeCell ref="E4:E5"/>
    <mergeCell ref="B4:B5"/>
    <mergeCell ref="K1:L1"/>
    <mergeCell ref="A2:L2"/>
    <mergeCell ref="A3:N3"/>
    <mergeCell ref="F4:H4"/>
    <mergeCell ref="I4:K4"/>
  </mergeCells>
  <pageMargins left="0.23622047244094499" right="7.8740157480315001E-2" top="0.35433070866141703" bottom="0.35433070866141703" header="0.511811023622047" footer="0.511811023622047"/>
  <pageSetup paperSize="9" scale="52" firstPageNumber="0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Расчет цены_2</vt:lpstr>
      <vt:lpstr>'Расчет цены_2'!Область_печати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В. Павлова</dc:creator>
  <cp:lastModifiedBy>Виктория Калемина</cp:lastModifiedBy>
  <cp:revision>0</cp:revision>
  <cp:lastPrinted>2026-10-12T11:44:37Z</cp:lastPrinted>
  <dcterms:created xsi:type="dcterms:W3CDTF">2015-08-17T13:13:00Z</dcterms:created>
  <dcterms:modified xsi:type="dcterms:W3CDTF">2026-10-13T07:17:48Z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C4FDFF73ADAA4283A97EA828574A0C91</vt:lpwstr>
  </property>
  <property fmtid="{D5CDD505-2E9C-101B-9397-08002B2CF9AE}" pid="3" name="KSOProductBuildVer">
    <vt:lpwstr>1049-11.2.0.11537</vt:lpwstr>
  </property>
</Properties>
</file>