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д. осмотр\"/>
    </mc:Choice>
  </mc:AlternateContent>
  <xr:revisionPtr revIDLastSave="0" documentId="13_ncr:1_{1782C5AD-9178-4A09-AAD6-44C3C9BC9B81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нмцд" sheetId="1" r:id="rId1"/>
    <sheet name="Лист1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 s="1"/>
  <c r="J7" i="1" s="1"/>
  <c r="K7" i="1"/>
  <c r="L7" i="1" s="1"/>
  <c r="M7" i="1" s="1"/>
  <c r="N7" i="1" s="1"/>
  <c r="N8" i="1" l="1"/>
</calcChain>
</file>

<file path=xl/sharedStrings.xml><?xml version="1.0" encoding="utf-8"?>
<sst xmlns="http://schemas.openxmlformats.org/spreadsheetml/2006/main" count="24" uniqueCount="24">
  <si>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</si>
  <si>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</si>
  <si>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</si>
  <si>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</si>
  <si>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</si>
  <si>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</si>
  <si>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</si>
  <si>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</si>
  <si>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</si>
  <si>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В результате проведенного расчета Н(М)ЦД составила, руб.:</t>
  </si>
  <si>
    <t>НМЦД с учетом округления цены за единицу (руб.)**</t>
  </si>
  <si>
    <t xml:space="preserve">Обоснование начальной (максимальной) цены договора  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</si>
  <si>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</si>
  <si>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</si>
  <si>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Работник контрактной службы </t>
  </si>
  <si>
    <t xml:space="preserve">Приложение 2 _Обоснование НМЦД </t>
  </si>
  <si>
    <r>
      <rPr>
        <b/>
        <sz val="11"/>
        <color indexed="8"/>
        <rFont val="Times New Roman"/>
        <family val="1"/>
        <charset val="204"/>
      </rPr>
      <t>Используемый метод  определения НМЦД с обоснованием:</t>
    </r>
    <r>
      <rPr>
        <sz val="11"/>
        <color indexed="8"/>
        <rFont val="Times New Roman"/>
        <family val="1"/>
        <charset val="204"/>
      </rPr>
      <t xml:space="preserve">   Метод сопоставимых рыночных цен (анализа рынка)    В соответствии </t>
    </r>
    <r>
      <rPr>
        <sz val="11"/>
        <rFont val="Times New Roman"/>
        <family val="1"/>
        <charset val="204"/>
      </rPr>
      <t>с   "</t>
    </r>
    <r>
      <rPr>
        <sz val="11"/>
        <color indexed="8"/>
        <rFont val="Times New Roman"/>
        <family val="1"/>
        <charset val="204"/>
      </rPr>
      <t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</si>
  <si>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</si>
  <si>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</si>
  <si>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Коммерческое предложение исх. №б-н 
</t>
  </si>
  <si>
    <t>челов</t>
  </si>
  <si>
    <t xml:space="preserve">Коммерческое предложение исх. №2026 </t>
  </si>
  <si>
    <t xml:space="preserve">Коммерческое предложение исх. №53/04//2026
</t>
  </si>
  <si>
    <t>Оказание услуг по проведению периодиче-ского медицинского осмотра, профессио-нальной гигиенической подготовки и атте-стации работников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</si>
</sst>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>
      <alignment horizontal="left"/>
    </xf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9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4" fontId="12" fillId="0" borderId="0" xfId="0" applyNumberFormat="1" applyFont="1"/>
    <xf numFmtId="2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/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3" workbookViewId="0">
      <selection activeCell="K11" sqref="K11"/>
    </sheetView>
  </sheetViews>
  <sheetFormatPr defaultColWidth="9.140625" defaultRowHeight="12.75" x14ac:dyDescent="0.2"/>
  <cols>
    <col min="1" max="1" width="3.140625" style="1" customWidth="1"/>
    <col min="2" max="2" width="36.28515625" style="1" customWidth="1"/>
    <col min="3" max="3" width="5.85546875" style="1" customWidth="1"/>
    <col min="4" max="4" width="9.42578125" style="3" customWidth="1"/>
    <col min="5" max="5" width="13.85546875" style="1" customWidth="1"/>
    <col min="6" max="6" width="14.7109375" style="1" customWidth="1"/>
    <col min="7" max="7" width="13.28515625" style="1" customWidth="1"/>
    <col min="8" max="8" width="15.42578125" style="1" customWidth="1"/>
    <col min="9" max="9" width="15.42578125" style="4" customWidth="1"/>
    <col min="10" max="10" width="14.28515625" style="4" customWidth="1"/>
    <col min="11" max="11" width="24" style="1" customWidth="1"/>
    <col min="12" max="12" width="12.5703125" style="1" customWidth="1"/>
    <col min="13" max="13" width="12.42578125" style="1" customWidth="1"/>
    <col min="14" max="14" width="13.85546875" style="1" customWidth="1"/>
    <col min="15" max="17" width="9.140625" style="1"/>
    <col min="18" max="18" width="13" style="1" customWidth="1"/>
    <col min="19" max="16384" width="9.140625" style="1"/>
  </cols>
  <sheetData>
    <row r="1" spans="1:24" ht="48" customHeight="1" x14ac:dyDescent="0.2">
      <c r="B1" s="2"/>
      <c r="C1" s="2"/>
      <c r="K1" s="5"/>
      <c r="M1" s="31" t="s">
        <v>15</v>
      </c>
      <c r="N1" s="32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ht="27" customHeight="1" x14ac:dyDescent="0.2">
      <c r="A2" s="33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M2" s="32"/>
      <c r="N2" s="32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04.25" customHeight="1" x14ac:dyDescent="0.25">
      <c r="A3" s="9"/>
      <c r="B3" s="42" t="s">
        <v>16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10"/>
      <c r="P3" s="7"/>
      <c r="Q3" s="7"/>
      <c r="R3" s="7"/>
      <c r="S3" s="7"/>
      <c r="T3" s="7"/>
      <c r="U3" s="7"/>
      <c r="V3" s="7"/>
      <c r="W3" s="7"/>
      <c r="X3" s="7"/>
    </row>
    <row r="4" spans="1:24" ht="39" customHeight="1" x14ac:dyDescent="0.25">
      <c r="A4" s="35" t="s">
        <v>0</v>
      </c>
      <c r="B4" s="36" t="s">
        <v>1</v>
      </c>
      <c r="C4" s="36" t="s">
        <v>2</v>
      </c>
      <c r="D4" s="37" t="s">
        <v>3</v>
      </c>
      <c r="E4" s="36" t="s">
        <v>4</v>
      </c>
      <c r="F4" s="36"/>
      <c r="G4" s="36"/>
      <c r="H4" s="38" t="s">
        <v>12</v>
      </c>
      <c r="I4" s="38"/>
      <c r="J4" s="38"/>
      <c r="K4" s="39" t="s">
        <v>13</v>
      </c>
      <c r="L4" s="40"/>
      <c r="M4" s="40"/>
      <c r="N4" s="41"/>
      <c r="O4" s="11"/>
    </row>
    <row r="5" spans="1:24" ht="153.75" customHeight="1" x14ac:dyDescent="0.25">
      <c r="A5" s="35"/>
      <c r="B5" s="36"/>
      <c r="C5" s="36"/>
      <c r="D5" s="37"/>
      <c r="E5" s="23" t="s">
        <v>19</v>
      </c>
      <c r="F5" s="23" t="s">
        <v>21</v>
      </c>
      <c r="G5" s="24" t="s">
        <v>22</v>
      </c>
      <c r="H5" s="23" t="s">
        <v>5</v>
      </c>
      <c r="I5" s="22" t="s">
        <v>6</v>
      </c>
      <c r="J5" s="22" t="s">
        <v>17</v>
      </c>
      <c r="K5" s="25" t="s">
        <v>18</v>
      </c>
      <c r="L5" s="26" t="s">
        <v>7</v>
      </c>
      <c r="M5" s="26" t="s">
        <v>8</v>
      </c>
      <c r="N5" s="26" t="s">
        <v>10</v>
      </c>
      <c r="O5" s="11"/>
    </row>
    <row r="6" spans="1:24" s="8" customFormat="1" ht="18.75" customHeight="1" x14ac:dyDescent="0.25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24" s="8" customFormat="1" ht="86.25" customHeight="1" x14ac:dyDescent="0.25">
      <c r="A7" s="12">
        <v>1</v>
      </c>
      <c r="B7" s="13" t="s">
        <v>23</v>
      </c>
      <c r="C7" s="27" t="s">
        <v>20</v>
      </c>
      <c r="D7" s="27">
        <v>299</v>
      </c>
      <c r="E7" s="28">
        <v>2000</v>
      </c>
      <c r="F7" s="28">
        <v>2800</v>
      </c>
      <c r="G7" s="28">
        <v>2800</v>
      </c>
      <c r="H7" s="14">
        <f t="shared" ref="H7" si="0">AVERAGE(E7:G7)</f>
        <v>2533.3333333333335</v>
      </c>
      <c r="I7" s="15">
        <f t="shared" ref="I7" si="1">SQRT(((SUM((POWER(E7-H7,2)),(POWER(F7-H7,2)),(POWER(G7-H7,2)))/(COLUMNS(E7:G7)-1))))</f>
        <v>461.8802153517006</v>
      </c>
      <c r="J7" s="15">
        <f t="shared" ref="J7" si="2">I7/H7*100</f>
        <v>18.232113763882918</v>
      </c>
      <c r="K7" s="16">
        <f t="shared" ref="K7" si="3">((D7/3)*(SUM(E7:G7)))</f>
        <v>757466.66666666674</v>
      </c>
      <c r="L7" s="17">
        <f t="shared" ref="L7" si="4">K7/D7</f>
        <v>2533.3333333333335</v>
      </c>
      <c r="M7" s="16">
        <f t="shared" ref="M7" si="5">ROUND(L7,2)</f>
        <v>2533.33</v>
      </c>
      <c r="N7" s="16">
        <f t="shared" ref="N7" si="6">M7*D7</f>
        <v>757465.66999999993</v>
      </c>
      <c r="O7" s="18"/>
    </row>
    <row r="8" spans="1:24" ht="20.25" customHeight="1" x14ac:dyDescent="0.25">
      <c r="A8" s="44" t="s">
        <v>9</v>
      </c>
      <c r="B8" s="44"/>
      <c r="C8" s="44"/>
      <c r="D8" s="44"/>
      <c r="E8" s="44"/>
      <c r="F8" s="44"/>
      <c r="G8" s="44"/>
      <c r="H8" s="19"/>
      <c r="I8" s="20"/>
      <c r="J8" s="20"/>
      <c r="K8" s="20"/>
      <c r="L8" s="11"/>
      <c r="M8" s="11"/>
      <c r="N8" s="21">
        <f>SUM(N7:N7)</f>
        <v>757465.66999999993</v>
      </c>
      <c r="O8" s="11"/>
    </row>
    <row r="9" spans="1:24" ht="15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11"/>
      <c r="M9" s="11"/>
      <c r="N9" s="11"/>
      <c r="O9" s="11"/>
    </row>
    <row r="12" spans="1:24" x14ac:dyDescent="0.2">
      <c r="B12" s="1" t="s">
        <v>14</v>
      </c>
    </row>
    <row r="14" spans="1:24" x14ac:dyDescent="0.2"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24" ht="20.25" x14ac:dyDescent="0.2"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24" ht="20.25" x14ac:dyDescent="0.2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2:15" ht="20.25" x14ac:dyDescent="0.2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</sheetData>
  <mergeCells count="17">
    <mergeCell ref="B14:O14"/>
    <mergeCell ref="B15:O15"/>
    <mergeCell ref="B16:O16"/>
    <mergeCell ref="B17:O17"/>
    <mergeCell ref="A8:G8"/>
    <mergeCell ref="A9:K9"/>
    <mergeCell ref="A6:O6"/>
    <mergeCell ref="M1:N2"/>
    <mergeCell ref="A2:K2"/>
    <mergeCell ref="A4:A5"/>
    <mergeCell ref="B4:B5"/>
    <mergeCell ref="C4:C5"/>
    <mergeCell ref="D4:D5"/>
    <mergeCell ref="E4:G4"/>
    <mergeCell ref="H4:J4"/>
    <mergeCell ref="K4:N4"/>
    <mergeCell ref="B3:N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24A8-EA27-4CBE-9302-2237FA745B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нмцд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Артем Дудкин</cp:lastModifiedBy>
  <cp:lastPrinted>2020-05-07T08:33:11Z</cp:lastPrinted>
  <dcterms:created xsi:type="dcterms:W3CDTF">2016-01-29T06:08:20Z</dcterms:created>
  <dcterms:modified xsi:type="dcterms:W3CDTF">2026-10-17T17:25:01Z</dcterms:modified>
</cp:coreProperties>
</file>