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566D19DC-AD22-414E-8285-653D32822BA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1" l="1"/>
  <c r="G8" i="1"/>
  <c r="K8" i="1" s="1"/>
  <c r="H7" i="1"/>
  <c r="G7" i="1"/>
  <c r="K7" i="1" s="1"/>
  <c r="H6" i="1"/>
  <c r="G6" i="1"/>
  <c r="K6" i="1" s="1"/>
  <c r="K9" i="1" l="1"/>
  <c r="I7" i="1"/>
  <c r="I8" i="1"/>
  <c r="I6" i="1"/>
</calcChain>
</file>

<file path=xl/sharedStrings.xml><?xml version="1.0" encoding="utf-8"?>
<sst xmlns="http://schemas.openxmlformats.org/spreadsheetml/2006/main" count="23" uniqueCount="21">
  <si>
    <t>№ п/п</t>
  </si>
  <si>
    <t>Наименование товара</t>
  </si>
  <si>
    <t>Ед-ца изм.</t>
  </si>
  <si>
    <t xml:space="preserve">Используемый метод определения НМЦК: </t>
  </si>
  <si>
    <t>Метод сопоставимых рыночных цен (анализ рынка).</t>
  </si>
  <si>
    <t xml:space="preserve">Среднее квадратичное отклонение: </t>
  </si>
  <si>
    <t xml:space="preserve">Коэффициент вариации (не более 33%): </t>
  </si>
  <si>
    <t xml:space="preserve">Поставщик № 1  </t>
  </si>
  <si>
    <t>Поставщик № 2  "</t>
  </si>
  <si>
    <t xml:space="preserve">Поставщик № 3   </t>
  </si>
  <si>
    <t>Обоснование начальной (максимальной) цены договора</t>
  </si>
  <si>
    <t>ИТОГО начальная (максимальная) цена договора:</t>
  </si>
  <si>
    <t xml:space="preserve">Средняя цена (руб.) </t>
  </si>
  <si>
    <t>Количе-ство</t>
  </si>
  <si>
    <t>Итого нач.макс. цена(руб.)</t>
  </si>
  <si>
    <t xml:space="preserve">Заведующий   МАДОУ д/с №17 "Улыбка"   Н.А. Очередько   </t>
  </si>
  <si>
    <t>шт</t>
  </si>
  <si>
    <t>Поставка мягкого инвентаря для нужд МАДОУ д/с №17 "Улыбка"</t>
  </si>
  <si>
    <t>Пароконвектомат ПищТех ПР-10М-Э (10 GN1/1 или 600х400, 922х875/940х1205 мм, 15,95 кВт, 400 В, 10 ур.</t>
  </si>
  <si>
    <t>Подставка под пароконвектомат ПищТех ПКМ-4Р</t>
  </si>
  <si>
    <t>Водоумягчитель ПищТех VS-12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</si>
</sst>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4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2" fontId="0" fillId="0" borderId="0" xfId="0" applyNumberFormat="1"/>
    <xf numFmtId="0" fontId="3" fillId="0" borderId="0" xfId="0" applyFont="1"/>
    <xf numFmtId="2" fontId="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2" fontId="3" fillId="0" borderId="3" xfId="0" applyNumberFormat="1" applyFont="1" applyBorder="1"/>
    <xf numFmtId="2" fontId="3" fillId="0" borderId="2" xfId="0" applyNumberFormat="1" applyFont="1" applyBorder="1"/>
    <xf numFmtId="2" fontId="3" fillId="0" borderId="4" xfId="0" applyNumberFormat="1" applyFont="1" applyBorder="1"/>
    <xf numFmtId="2" fontId="3" fillId="0" borderId="5" xfId="0" applyNumberFormat="1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view="pageBreakPreview" topLeftCell="A4" zoomScale="110" zoomScaleNormal="90" zoomScaleSheetLayoutView="110" workbookViewId="0">
      <selection activeCell="B8" sqref="B8"/>
    </sheetView>
  </sheetViews>
  <sheetFormatPr defaultRowHeight="15" x14ac:dyDescent="0.25"/>
  <cols>
    <col min="1" max="1" width="4.140625" customWidth="1"/>
    <col min="2" max="2" width="51.42578125" customWidth="1"/>
    <col min="3" max="3" width="6" customWidth="1"/>
    <col min="4" max="4" width="10" customWidth="1"/>
    <col min="5" max="5" width="9.5703125" customWidth="1"/>
    <col min="6" max="6" width="12.42578125" customWidth="1"/>
    <col min="7" max="7" width="13.140625" customWidth="1"/>
    <col min="8" max="8" width="11.7109375" customWidth="1"/>
    <col min="9" max="9" width="11" customWidth="1"/>
    <col min="10" max="10" width="9" bestFit="1" customWidth="1"/>
    <col min="11" max="11" width="10" customWidth="1"/>
  </cols>
  <sheetData>
    <row r="1" spans="1:11" x14ac:dyDescent="0.25">
      <c r="B1" s="3"/>
    </row>
    <row r="2" spans="1:11" ht="21" customHeight="1" x14ac:dyDescent="0.25">
      <c r="A2" s="19" t="s">
        <v>10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36" customHeight="1" x14ac:dyDescent="0.25">
      <c r="A3" s="20" t="s">
        <v>17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27.75" customHeight="1" x14ac:dyDescent="0.25">
      <c r="A4" s="18" t="s">
        <v>3</v>
      </c>
      <c r="B4" s="18"/>
      <c r="C4" s="18"/>
      <c r="D4" s="18"/>
      <c r="E4" s="18"/>
      <c r="F4" s="18"/>
      <c r="G4" s="22" t="s">
        <v>4</v>
      </c>
      <c r="H4" s="23"/>
      <c r="I4" s="23"/>
      <c r="J4" s="23"/>
      <c r="K4" s="24"/>
    </row>
    <row r="5" spans="1:11" ht="74.25" customHeight="1" x14ac:dyDescent="0.25">
      <c r="A5" s="1" t="s">
        <v>0</v>
      </c>
      <c r="B5" s="6" t="s">
        <v>1</v>
      </c>
      <c r="C5" s="6" t="s">
        <v>2</v>
      </c>
      <c r="D5" s="5" t="s">
        <v>7</v>
      </c>
      <c r="E5" s="5" t="s">
        <v>8</v>
      </c>
      <c r="F5" s="5" t="s">
        <v>9</v>
      </c>
      <c r="G5" s="8" t="s">
        <v>12</v>
      </c>
      <c r="H5" s="1" t="s">
        <v>5</v>
      </c>
      <c r="I5" s="1" t="s">
        <v>6</v>
      </c>
      <c r="J5" s="1" t="s">
        <v>13</v>
      </c>
      <c r="K5" s="1" t="s">
        <v>14</v>
      </c>
    </row>
    <row r="6" spans="1:11" ht="39.75" customHeight="1" x14ac:dyDescent="0.25">
      <c r="A6" s="1">
        <v>1</v>
      </c>
      <c r="B6" s="12" t="s">
        <v>18</v>
      </c>
      <c r="C6" s="7" t="s">
        <v>16</v>
      </c>
      <c r="D6" s="4">
        <v>254520</v>
      </c>
      <c r="E6" s="4">
        <v>249486</v>
      </c>
      <c r="F6" s="4">
        <v>250750</v>
      </c>
      <c r="G6" s="4">
        <f t="shared" ref="G6" si="0">(D6+E6+F6)/3</f>
        <v>251585.33</v>
      </c>
      <c r="H6" s="4">
        <f t="shared" ref="H6" si="1">STDEVA(D6,E6,F6)</f>
        <v>2618.9</v>
      </c>
      <c r="I6" s="4">
        <f t="shared" ref="I6" si="2">(H6/G6)*100</f>
        <v>1.04</v>
      </c>
      <c r="J6" s="11">
        <v>1</v>
      </c>
      <c r="K6" s="10">
        <f t="shared" ref="K6" si="3">G6*J6</f>
        <v>251585.33</v>
      </c>
    </row>
    <row r="7" spans="1:11" ht="39.75" customHeight="1" x14ac:dyDescent="0.25">
      <c r="A7" s="1">
        <v>2</v>
      </c>
      <c r="B7" s="12" t="s">
        <v>19</v>
      </c>
      <c r="C7" s="7" t="s">
        <v>16</v>
      </c>
      <c r="D7" s="4">
        <v>28300</v>
      </c>
      <c r="E7" s="4">
        <v>24238</v>
      </c>
      <c r="F7" s="4">
        <v>24960</v>
      </c>
      <c r="G7" s="4">
        <f t="shared" ref="G7" si="4">(D7+E7+F7)/3</f>
        <v>25832.67</v>
      </c>
      <c r="H7" s="4">
        <f t="shared" ref="H7" si="5">STDEVA(D7,E7,F7)</f>
        <v>2167.0500000000002</v>
      </c>
      <c r="I7" s="4">
        <f t="shared" ref="I7" si="6">(H7/G7)*100</f>
        <v>8.39</v>
      </c>
      <c r="J7" s="11">
        <v>1</v>
      </c>
      <c r="K7" s="10">
        <f t="shared" ref="K7" si="7">G7*J7</f>
        <v>25832.67</v>
      </c>
    </row>
    <row r="8" spans="1:11" ht="39.75" customHeight="1" x14ac:dyDescent="0.25">
      <c r="A8" s="1">
        <v>3</v>
      </c>
      <c r="B8" s="12" t="s">
        <v>20</v>
      </c>
      <c r="C8" s="7" t="s">
        <v>16</v>
      </c>
      <c r="D8" s="4">
        <v>17560</v>
      </c>
      <c r="E8" s="4">
        <v>16032</v>
      </c>
      <c r="F8" s="4">
        <v>16200</v>
      </c>
      <c r="G8" s="4">
        <f t="shared" ref="G8" si="8">(D8+E8+F8)/3</f>
        <v>16597.330000000002</v>
      </c>
      <c r="H8" s="4">
        <f t="shared" ref="H8" si="9">STDEVA(D8,E8,F8)</f>
        <v>837.91</v>
      </c>
      <c r="I8" s="4">
        <f t="shared" ref="I8" si="10">(H8/G8)*100</f>
        <v>5.05</v>
      </c>
      <c r="J8" s="11">
        <v>1</v>
      </c>
      <c r="K8" s="10">
        <f t="shared" ref="K8" si="11">G8*J8</f>
        <v>16597.330000000002</v>
      </c>
    </row>
    <row r="9" spans="1:11" x14ac:dyDescent="0.25">
      <c r="A9" s="14" t="s">
        <v>11</v>
      </c>
      <c r="B9" s="15"/>
      <c r="C9" s="15"/>
      <c r="D9" s="16"/>
      <c r="E9" s="16"/>
      <c r="F9" s="16"/>
      <c r="G9" s="16"/>
      <c r="H9" s="16"/>
      <c r="I9" s="17"/>
      <c r="J9" s="9"/>
      <c r="K9" s="10">
        <f>SUM(K6:K8)</f>
        <v>294015.33</v>
      </c>
    </row>
    <row r="10" spans="1:11" ht="6" customHeight="1" x14ac:dyDescent="0.25">
      <c r="D10" s="2"/>
    </row>
    <row r="11" spans="1:11" hidden="1" x14ac:dyDescent="0.25"/>
    <row r="13" spans="1:11" x14ac:dyDescent="0.25">
      <c r="A13" s="13" t="s">
        <v>15</v>
      </c>
      <c r="B13" s="13"/>
      <c r="C13" s="13"/>
      <c r="D13" s="13"/>
      <c r="E13" s="13"/>
      <c r="F13" s="13"/>
      <c r="G13" s="13"/>
      <c r="H13" s="13"/>
      <c r="I13" s="13"/>
    </row>
  </sheetData>
  <mergeCells count="6">
    <mergeCell ref="A13:I13"/>
    <mergeCell ref="A9:I9"/>
    <mergeCell ref="A4:F4"/>
    <mergeCell ref="A2:K2"/>
    <mergeCell ref="A3:K3"/>
    <mergeCell ref="G4:K4"/>
  </mergeCells>
  <pageMargins left="0.24" right="0.23" top="0.33" bottom="0.32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2026-10-18T20:49:48Z</dcterms:modified>
</cp:coreProperties>
</file>