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va\Desktop\электронный магазин\Мягкий инвентарь\4 кв.26\носки\"/>
    </mc:Choice>
  </mc:AlternateContent>
  <bookViews>
    <workbookView xWindow="120" yWindow="3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Q10" i="1" l="1"/>
  <c r="O10" i="1"/>
  <c r="L10" i="1"/>
  <c r="K10" i="1"/>
  <c r="M10" i="1" l="1"/>
  <c r="O9" i="1"/>
  <c r="L9" i="1"/>
  <c r="K9" i="1"/>
  <c r="Q9" i="1" l="1"/>
  <c r="Q11" i="1" s="1"/>
  <c r="M9" i="1"/>
</calcChain>
</file>

<file path=xl/sharedStrings.xml><?xml version="1.0" encoding="utf-8"?>
<sst xmlns="http://schemas.openxmlformats.org/spreadsheetml/2006/main" count="36" uniqueCount="34">
  <si>
    <t>№</t>
  </si>
  <si>
    <t>Наименование предмета контракта</t>
  </si>
  <si>
    <t>Существенные условия исполнения контракта</t>
  </si>
  <si>
    <t>Ед. изм.</t>
  </si>
  <si>
    <t>Кол-во</t>
  </si>
  <si>
    <t>Коммерческие предложения (руб./ед.изм)</t>
  </si>
  <si>
    <t>Применяемый коэффициент</t>
  </si>
  <si>
    <t xml:space="preserve">Средняя арифметическая цена заединицу &lt;ц&gt; </t>
  </si>
  <si>
    <t>Среднее квадратичное отклонение</t>
  </si>
  <si>
    <t>коэффициент вариации цен V (%)                    (не должен превышать 33%)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</si>
  <si>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</si>
  <si>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</si>
  <si>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Расчет Н(М)ЦК по формуле                             v - количество (объем)                            закупаемого товара (работы, услуги);       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</si>
  <si>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</si>
  <si>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</si>
  <si>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</si>
  <si>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</si>
  <si>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</si>
  <si>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</si>
  <si>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>ИТОГО:</t>
  </si>
  <si>
    <t xml:space="preserve">Соответствие ГОСТ Р </t>
  </si>
  <si>
    <t xml:space="preserve">                 "Утверждаю"</t>
  </si>
  <si>
    <t>Директор ГБУ "Варнавинский ПНИ"</t>
  </si>
  <si>
    <t>______________</t>
  </si>
  <si>
    <t>В.Ю.Штанов</t>
  </si>
  <si>
    <t>Главный бухгалтер:</t>
  </si>
  <si>
    <t>Н.Ф.Жукова</t>
  </si>
  <si>
    <t>шт</t>
  </si>
  <si>
    <t>О.А.Лебедева</t>
  </si>
  <si>
    <t>Носки п/ш мужские</t>
  </si>
  <si>
    <t>Носки женские п/ш</t>
  </si>
  <si>
    <t>Поставщик №1 Ком.предложение вх.№411 от 23.09.2026г.</t>
  </si>
  <si>
    <t>Поставщик №2 Ком.предложение вх. № 410 от 23.09.26</t>
  </si>
  <si>
    <t>Поставщик №2 Ком.предложение вх. № 410 "а" от 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</si>
</sst>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>
      <alignment horizontal="center" vertical="top" wrapText="1"/>
    </xf>
    <xf numFmtId="14" fontId="2" fillId="0" borderId="0" xfId="0" applyNumberFormat="1" applyFont="1" applyBorder="1"/>
    <xf numFmtId="0" fontId="0" fillId="0" borderId="0" xfId="0" applyAlignment="1"/>
    <xf numFmtId="14" fontId="4" fillId="0" borderId="0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638174</xdr:colOff>
      <xdr:row>7</xdr:row>
      <xdr:rowOff>571499</xdr:rowOff>
    </xdr:from>
    <xdr:to>
      <xdr:col>12</xdr:col>
      <xdr:colOff>38100</xdr:colOff>
      <xdr:row>7</xdr:row>
      <xdr:rowOff>1036318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15199" y="1142999"/>
          <a:ext cx="876301" cy="46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1019175</xdr:rowOff>
    </xdr:from>
    <xdr:to>
      <xdr:col>12</xdr:col>
      <xdr:colOff>914400</xdr:colOff>
      <xdr:row>7</xdr:row>
      <xdr:rowOff>1495425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590675"/>
          <a:ext cx="885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7</xdr:row>
      <xdr:rowOff>1190625</xdr:rowOff>
    </xdr:from>
    <xdr:to>
      <xdr:col>14</xdr:col>
      <xdr:colOff>9525</xdr:colOff>
      <xdr:row>7</xdr:row>
      <xdr:rowOff>1581150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24075"/>
          <a:ext cx="1133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9525</xdr:colOff>
      <xdr:row>7</xdr:row>
      <xdr:rowOff>914400</xdr:rowOff>
    </xdr:from>
    <xdr:to>
      <xdr:col>13</xdr:col>
      <xdr:colOff>161925</xdr:colOff>
      <xdr:row>7</xdr:row>
      <xdr:rowOff>1133475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47850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6" workbookViewId="0">
      <selection activeCell="F8" sqref="F8:H8"/>
    </sheetView>
  </sheetViews>
  <sheetFormatPr defaultRowHeight="15" x14ac:dyDescent="0.25"/>
  <cols>
    <col min="1" max="1" width="2.85546875" customWidth="1"/>
    <col min="2" max="2" width="11.5703125" customWidth="1"/>
    <col min="3" max="3" width="8" customWidth="1"/>
    <col min="4" max="4" width="3.85546875" customWidth="1"/>
    <col min="5" max="5" width="7.7109375" customWidth="1"/>
    <col min="6" max="6" width="6.140625" customWidth="1"/>
    <col min="7" max="7" width="7.85546875" customWidth="1"/>
    <col min="8" max="8" width="5.85546875" customWidth="1"/>
    <col min="9" max="9" width="9.42578125" customWidth="1"/>
    <col min="10" max="10" width="4.85546875" customWidth="1"/>
    <col min="11" max="11" width="9.42578125" customWidth="1"/>
    <col min="12" max="12" width="10.7109375" customWidth="1"/>
    <col min="13" max="13" width="12.5703125" customWidth="1"/>
    <col min="14" max="14" width="14.7109375" customWidth="1"/>
    <col min="15" max="15" width="9.42578125" customWidth="1"/>
    <col min="16" max="16" width="7.140625" customWidth="1"/>
    <col min="17" max="17" width="10.140625" customWidth="1"/>
  </cols>
  <sheetData>
    <row r="1" spans="1:17" x14ac:dyDescent="0.25">
      <c r="N1" s="15" t="s">
        <v>21</v>
      </c>
      <c r="O1" s="15"/>
      <c r="P1" s="15"/>
    </row>
    <row r="2" spans="1:17" x14ac:dyDescent="0.25">
      <c r="N2" s="15" t="s">
        <v>22</v>
      </c>
      <c r="O2" s="15"/>
      <c r="P2" s="15"/>
    </row>
    <row r="3" spans="1:17" x14ac:dyDescent="0.25">
      <c r="N3" t="s">
        <v>23</v>
      </c>
      <c r="O3" s="15" t="s">
        <v>24</v>
      </c>
      <c r="P3" s="15"/>
    </row>
    <row r="4" spans="1:17" s="2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1.25" x14ac:dyDescent="0.2">
      <c r="A5" s="29" t="s">
        <v>16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2" customFormat="1" ht="11.25" x14ac:dyDescent="0.2"/>
    <row r="7" spans="1:17" s="2" customFormat="1" ht="73.5" customHeight="1" x14ac:dyDescent="0.2">
      <c r="A7" s="30" t="s">
        <v>0</v>
      </c>
      <c r="B7" s="30" t="s">
        <v>1</v>
      </c>
      <c r="C7" s="30" t="s">
        <v>2</v>
      </c>
      <c r="D7" s="30" t="s">
        <v>3</v>
      </c>
      <c r="E7" s="30" t="s">
        <v>4</v>
      </c>
      <c r="F7" s="32" t="s">
        <v>5</v>
      </c>
      <c r="G7" s="33"/>
      <c r="H7" s="33"/>
      <c r="I7" s="37"/>
      <c r="J7" s="30" t="s">
        <v>6</v>
      </c>
      <c r="K7" s="34" t="s">
        <v>10</v>
      </c>
      <c r="L7" s="35"/>
      <c r="M7" s="36"/>
      <c r="N7" s="34" t="s">
        <v>11</v>
      </c>
      <c r="O7" s="35"/>
      <c r="P7" s="35"/>
      <c r="Q7" s="36"/>
    </row>
    <row r="8" spans="1:17" s="2" customFormat="1" ht="147" customHeight="1" x14ac:dyDescent="0.2">
      <c r="A8" s="31"/>
      <c r="B8" s="31"/>
      <c r="C8" s="31"/>
      <c r="D8" s="31"/>
      <c r="E8" s="31"/>
      <c r="F8" s="3" t="s">
        <v>31</v>
      </c>
      <c r="G8" s="3" t="s">
        <v>32</v>
      </c>
      <c r="H8" s="3" t="s">
        <v>33</v>
      </c>
      <c r="I8" s="38"/>
      <c r="J8" s="31"/>
      <c r="K8" s="4" t="s">
        <v>7</v>
      </c>
      <c r="L8" s="4" t="s">
        <v>8</v>
      </c>
      <c r="M8" s="4" t="s">
        <v>9</v>
      </c>
      <c r="N8" s="4" t="s">
        <v>12</v>
      </c>
      <c r="O8" s="4" t="s">
        <v>13</v>
      </c>
      <c r="P8" s="4" t="s">
        <v>14</v>
      </c>
      <c r="Q8" s="4" t="s">
        <v>15</v>
      </c>
    </row>
    <row r="9" spans="1:17" s="2" customFormat="1" ht="31.5" customHeight="1" x14ac:dyDescent="0.2">
      <c r="A9" s="10">
        <v>1</v>
      </c>
      <c r="B9" s="28" t="s">
        <v>29</v>
      </c>
      <c r="C9" s="27" t="s">
        <v>20</v>
      </c>
      <c r="D9" s="10" t="s">
        <v>27</v>
      </c>
      <c r="E9" s="10">
        <v>1550</v>
      </c>
      <c r="F9" s="11">
        <v>83</v>
      </c>
      <c r="G9" s="11">
        <v>83</v>
      </c>
      <c r="H9" s="11">
        <v>79</v>
      </c>
      <c r="I9" s="13"/>
      <c r="J9" s="10"/>
      <c r="K9" s="5">
        <f t="shared" ref="K9" si="0">AVERAGE(F9:I9)</f>
        <v>81.666666666666671</v>
      </c>
      <c r="L9" s="6">
        <f t="shared" ref="L9" si="1">SQRT(VAR(F9:I9))</f>
        <v>2.3094010767585034</v>
      </c>
      <c r="M9" s="6">
        <f t="shared" ref="M9" si="2">L9/K9*100</f>
        <v>2.8278380531736773</v>
      </c>
      <c r="N9" s="7">
        <v>564150</v>
      </c>
      <c r="O9" s="8">
        <f t="shared" ref="O9:O10" si="3">(F9+G9+H9)/3</f>
        <v>81.666666666666671</v>
      </c>
      <c r="P9" s="7">
        <v>81.67</v>
      </c>
      <c r="Q9" s="7">
        <f t="shared" ref="Q9:Q10" si="4">P9*E9</f>
        <v>126588.5</v>
      </c>
    </row>
    <row r="10" spans="1:17" s="2" customFormat="1" ht="30.75" customHeight="1" x14ac:dyDescent="0.2">
      <c r="A10" s="18">
        <v>2</v>
      </c>
      <c r="B10" s="28" t="s">
        <v>30</v>
      </c>
      <c r="C10" s="27" t="s">
        <v>20</v>
      </c>
      <c r="D10" s="18" t="s">
        <v>27</v>
      </c>
      <c r="E10" s="18">
        <v>470</v>
      </c>
      <c r="F10" s="11">
        <v>83</v>
      </c>
      <c r="G10" s="11">
        <v>83</v>
      </c>
      <c r="H10" s="11">
        <v>79</v>
      </c>
      <c r="I10" s="18"/>
      <c r="J10" s="18"/>
      <c r="K10" s="5">
        <f t="shared" ref="K10" si="5">AVERAGE(F10:I10)</f>
        <v>81.666666666666671</v>
      </c>
      <c r="L10" s="6">
        <f t="shared" ref="L10" si="6">SQRT(VAR(F10:I10))</f>
        <v>2.3094010767585034</v>
      </c>
      <c r="M10" s="6">
        <f t="shared" ref="M10" si="7">L10/K10*100</f>
        <v>2.8278380531736773</v>
      </c>
      <c r="N10" s="7">
        <v>564150</v>
      </c>
      <c r="O10" s="8">
        <f t="shared" si="3"/>
        <v>81.666666666666671</v>
      </c>
      <c r="P10" s="7">
        <v>81.67</v>
      </c>
      <c r="Q10" s="7">
        <f t="shared" si="4"/>
        <v>38384.9</v>
      </c>
    </row>
    <row r="11" spans="1:17" s="2" customFormat="1" ht="17.25" customHeight="1" x14ac:dyDescent="0.2">
      <c r="A11" s="19"/>
      <c r="B11" s="20"/>
      <c r="C11" s="21"/>
      <c r="D11" s="19"/>
      <c r="E11" s="19"/>
      <c r="F11" s="22"/>
      <c r="G11" s="22"/>
      <c r="H11" s="22"/>
      <c r="I11" s="19"/>
      <c r="J11" s="19"/>
      <c r="K11" s="23"/>
      <c r="L11" s="24"/>
      <c r="M11" s="9" t="s">
        <v>19</v>
      </c>
      <c r="N11" s="25"/>
      <c r="O11" s="26"/>
      <c r="P11" s="25"/>
      <c r="Q11" s="25">
        <f>SUM(Q9:Q10)</f>
        <v>164973.4</v>
      </c>
    </row>
    <row r="12" spans="1:17" s="2" customFormat="1" ht="11.25" hidden="1" x14ac:dyDescent="0.2">
      <c r="A12" s="1"/>
      <c r="B12" s="1"/>
      <c r="C12" s="1"/>
      <c r="D12" s="1"/>
      <c r="E12" s="1"/>
      <c r="F12" s="1"/>
      <c r="G12" s="1"/>
      <c r="H12" s="1"/>
      <c r="M12" s="9"/>
      <c r="N12" s="9"/>
      <c r="Q12" s="9"/>
    </row>
    <row r="13" spans="1:17" s="2" customFormat="1" ht="12" customHeight="1" x14ac:dyDescent="0.2">
      <c r="A13" s="1" t="s">
        <v>17</v>
      </c>
      <c r="B13" s="1"/>
      <c r="C13" s="1"/>
      <c r="D13" s="1"/>
      <c r="E13" s="1"/>
      <c r="F13" s="1"/>
      <c r="G13" s="1"/>
      <c r="H13" s="1"/>
      <c r="M13" s="9"/>
      <c r="N13" s="9"/>
      <c r="O13" s="9"/>
      <c r="Q13" s="9"/>
    </row>
    <row r="14" spans="1:17" s="2" customFormat="1" ht="3" customHeight="1" x14ac:dyDescent="0.2"/>
    <row r="15" spans="1:17" s="2" customFormat="1" ht="15.75" customHeight="1" x14ac:dyDescent="0.25">
      <c r="A15" s="29" t="s">
        <v>18</v>
      </c>
      <c r="B15" s="29"/>
      <c r="C15" s="29"/>
      <c r="D15" s="29"/>
      <c r="I15" s="39" t="s">
        <v>28</v>
      </c>
      <c r="J15" s="40"/>
    </row>
    <row r="16" spans="1:17" s="2" customFormat="1" ht="15.75" customHeight="1" x14ac:dyDescent="0.2">
      <c r="I16" s="17">
        <v>46302</v>
      </c>
    </row>
    <row r="17" spans="1:17" ht="1.5" hidden="1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idden="1" x14ac:dyDescent="0.25">
      <c r="A18" s="2"/>
      <c r="B18" s="2"/>
      <c r="C18" s="2"/>
      <c r="D18" s="2"/>
      <c r="E18" s="2"/>
      <c r="F18" s="2"/>
      <c r="G18" s="2"/>
      <c r="H18" s="2"/>
      <c r="I18" s="12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2"/>
      <c r="B19" s="29" t="s">
        <v>25</v>
      </c>
      <c r="C19" s="29"/>
      <c r="D19" s="2"/>
      <c r="E19" s="2"/>
      <c r="F19" s="2"/>
      <c r="G19" s="2"/>
      <c r="H19" s="2"/>
      <c r="I19" s="14" t="s">
        <v>26</v>
      </c>
      <c r="J19" s="2"/>
      <c r="K19" s="2"/>
      <c r="L19" s="2"/>
      <c r="M19" s="2"/>
      <c r="N19" s="2"/>
      <c r="O19" s="2"/>
      <c r="P19" s="2"/>
      <c r="Q19" s="2"/>
    </row>
    <row r="20" spans="1:17" x14ac:dyDescent="0.25">
      <c r="I20" s="16">
        <v>46302</v>
      </c>
    </row>
  </sheetData>
  <mergeCells count="14">
    <mergeCell ref="A15:D15"/>
    <mergeCell ref="A5:Q5"/>
    <mergeCell ref="B19:C19"/>
    <mergeCell ref="A7:A8"/>
    <mergeCell ref="B7:B8"/>
    <mergeCell ref="C7:C8"/>
    <mergeCell ref="D7:D8"/>
    <mergeCell ref="E7:E8"/>
    <mergeCell ref="F7:H7"/>
    <mergeCell ref="J7:J8"/>
    <mergeCell ref="K7:M7"/>
    <mergeCell ref="N7:Q7"/>
    <mergeCell ref="I7:I8"/>
    <mergeCell ref="I15:J15"/>
  </mergeCells>
  <pageMargins left="0.24" right="0.2" top="0.33" bottom="0.28000000000000003" header="0.3149606299212598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plan3</dc:creator>
  <cp:lastModifiedBy>pniva</cp:lastModifiedBy>
  <cp:lastPrinted>2026-10-07T07:21:10Z</cp:lastPrinted>
  <dcterms:created xsi:type="dcterms:W3CDTF">2014-02-04T09:40:03Z</dcterms:created>
  <dcterms:modified xsi:type="dcterms:W3CDTF">2026-10-07T08:44:56Z</dcterms:modified>
</cp:coreProperties>
</file>