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Расчет цены" sheetId="1" r:id="rId1"/>
  </sheets>
  <definedNames>
    <definedName name="_xlnm.Print_Area" localSheetId="0">'Расчет цены'!$A$1:$P$11</definedName>
  </definedNames>
  <calcPr fullCalcOnLoad="1"/>
</workbook>
</file>

<file path=xl/sharedStrings.xml><?xml version="1.0" encoding="utf-8"?>
<sst xmlns="http://schemas.openxmlformats.org/spreadsheetml/2006/main" count="27" uniqueCount="26">
  <si>
    <t>№</t>
  </si>
  <si>
    <t>Ед. изм</t>
  </si>
  <si>
    <t>Наименование предмета контракта</t>
  </si>
  <si>
    <t>Среднее квадратичное отклонение</t>
  </si>
  <si>
    <t xml:space="preserve">Средняя арифметическая цена за единицу     &lt;ц&gt; </t>
  </si>
  <si>
    <t>Применяемый коэффициент</t>
  </si>
  <si>
    <t>Цена за единицу изм. (руб.)</t>
  </si>
  <si>
    <t>рублей</t>
  </si>
  <si>
    <t>Однородность совокупности значений выявленных цен, используемых в расчете Н(М)ЦК, ЦКЕП</t>
  </si>
  <si>
    <t>В результате проведенного расчета НМЦК составила:</t>
  </si>
  <si>
    <t>Рассчет НМЦК произвел:</t>
  </si>
  <si>
    <t xml:space="preserve">_________________  </t>
  </si>
  <si>
    <t xml:space="preserve">Кол-во </t>
  </si>
  <si>
    <t>Коммерческие предложения (руб.)</t>
  </si>
  <si>
    <r>
      <rPr>
        <b/>
        <sz val="14"/>
        <color indexed="8"/>
        <rFont val="Times New Roman"/>
        <family val="1"/>
      </rPr>
      <t>Расчет Н(М)ЦК по формуле</t>
    </r>
    <r>
      <rPr>
        <sz val="14"/>
        <color indexed="8"/>
        <rFont val="Times New Roman"/>
        <family val="1"/>
      </rPr>
      <t xml:space="preserve">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</si>
  <si>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Н(М)ЦК, определяемая методом сопоставимых рыночных цен (анализа рынка)*</t>
  </si>
  <si>
    <t>Н(М)ЦК, контракта с учетом округления цены за единицу (руб.)</t>
  </si>
  <si>
    <t>Цена за единицу изм. с округлением до сотых долей после запятой (руб.)</t>
  </si>
  <si>
    <r>
      <t xml:space="preserve">коэффициент вариации цен V (%)           </t>
    </r>
    <r>
      <rPr>
        <i/>
        <sz val="14"/>
        <color indexed="8"/>
        <rFont val="Times New Roman"/>
        <family val="1"/>
      </rPr>
      <t xml:space="preserve">                   (не должен превышать 33%)</t>
    </r>
  </si>
  <si>
    <t xml:space="preserve">Сведения из Предложения №1  </t>
  </si>
  <si>
    <t xml:space="preserve">Сведения из Предложения №2   </t>
  </si>
  <si>
    <t xml:space="preserve">Сведения из Предложения №3  </t>
  </si>
  <si>
    <t>га</t>
  </si>
  <si>
    <t>ОБОСНОВАНИЕ НАЧАЛЬНОЙ (МАКСИМАЛЬНОЙ) ЦЕНЫ ДОГОВОРА</t>
  </si>
  <si>
    <t xml:space="preserve"> Услуги по уборке комбайнами зерновых и технических культур на площади до 842,51 га</t>
  </si>
  <si>
    <t xml:space="preserve"> Начальная (максимальная) цена договора на оказание услуг по уборке комбайнами зерновых и технических культур на площади до 842,51 га в отделе эфиромасличных и лекарственных растений ФГБУН «НИИСХ Крыма», расположенных по адресу: Республика Крым, Белогорский р-н, с. Крымская Роза определена методом сопоставимых рыночных цен как среднее арифметическое коммерческих предложений организаций, осуществляющих аналогичные услуги в соответствии с приказом Министерства экономического развития РФ от 02 октября 2013 года №567 «Об утверждении Методических рекомендаций по применению методов определения начальной (максимальной) цены контракта, цены контракта, заключаемого с единственным поставщиком (подрядчиком, исполнителем)».
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</si>
</sst>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/>
    </xf>
    <xf numFmtId="0" fontId="2" fillId="0" borderId="0" xfId="0" applyFont="1" applyFill="1" applyAlignment="1" applyProtection="1">
      <alignment vertic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left" vertical="top" wrapText="1"/>
      <protection locked="0"/>
    </xf>
    <xf numFmtId="0" fontId="3" fillId="0" borderId="0" xfId="0" applyFont="1" applyAlignment="1">
      <alignment/>
    </xf>
    <xf numFmtId="0" fontId="3" fillId="0" borderId="0" xfId="0" applyFont="1" applyAlignment="1" applyProtection="1">
      <alignment wrapText="1"/>
      <protection locked="0"/>
    </xf>
    <xf numFmtId="172" fontId="3" fillId="0" borderId="0" xfId="0" applyNumberFormat="1" applyFont="1" applyFill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8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3" fillId="0" borderId="0" xfId="0" applyFont="1" applyFill="1" applyAlignment="1" applyProtection="1">
      <alignment vertical="center"/>
      <protection locked="0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 applyProtection="1">
      <alignment vertical="center"/>
      <protection locked="0"/>
    </xf>
    <xf numFmtId="0" fontId="6" fillId="0" borderId="0" xfId="0" applyFont="1" applyAlignment="1">
      <alignment/>
    </xf>
    <xf numFmtId="4" fontId="7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4" fontId="4" fillId="0" borderId="11" xfId="0" applyNumberFormat="1" applyFont="1" applyBorder="1" applyAlignment="1">
      <alignment vertical="center"/>
    </xf>
    <xf numFmtId="2" fontId="4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wrapText="1"/>
    </xf>
    <xf numFmtId="0" fontId="46" fillId="0" borderId="10" xfId="0" applyFont="1" applyBorder="1" applyAlignment="1">
      <alignment wrapText="1"/>
    </xf>
    <xf numFmtId="0" fontId="3" fillId="0" borderId="0" xfId="0" applyFont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4" fillId="0" borderId="11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4" fillId="0" borderId="1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5</xdr:row>
      <xdr:rowOff>1600200</xdr:rowOff>
    </xdr:from>
    <xdr:to>
      <xdr:col>11</xdr:col>
      <xdr:colOff>1571625</xdr:colOff>
      <xdr:row>5</xdr:row>
      <xdr:rowOff>1943100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2725" y="4886325"/>
          <a:ext cx="15621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19050</xdr:colOff>
      <xdr:row>5</xdr:row>
      <xdr:rowOff>933450</xdr:rowOff>
    </xdr:from>
    <xdr:to>
      <xdr:col>10</xdr:col>
      <xdr:colOff>1019175</xdr:colOff>
      <xdr:row>5</xdr:row>
      <xdr:rowOff>1362075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86850" y="4219575"/>
          <a:ext cx="10001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352425</xdr:colOff>
      <xdr:row>5</xdr:row>
      <xdr:rowOff>2552700</xdr:rowOff>
    </xdr:from>
    <xdr:to>
      <xdr:col>12</xdr:col>
      <xdr:colOff>1838325</xdr:colOff>
      <xdr:row>5</xdr:row>
      <xdr:rowOff>2914650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72975" y="5838825"/>
          <a:ext cx="14859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266700</xdr:colOff>
      <xdr:row>5</xdr:row>
      <xdr:rowOff>1400175</xdr:rowOff>
    </xdr:from>
    <xdr:to>
      <xdr:col>12</xdr:col>
      <xdr:colOff>419100</xdr:colOff>
      <xdr:row>5</xdr:row>
      <xdr:rowOff>1619250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287250" y="4686300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tabSelected="1" view="pageLayout" zoomScale="85" zoomScaleNormal="55" zoomScaleSheetLayoutView="70" zoomScalePageLayoutView="85" workbookViewId="0" topLeftCell="A1">
      <selection activeCell="A3" sqref="A3:P3"/>
    </sheetView>
  </sheetViews>
  <sheetFormatPr defaultColWidth="9.140625" defaultRowHeight="15"/>
  <cols>
    <col min="1" max="1" width="5.8515625" style="2" customWidth="1"/>
    <col min="2" max="2" width="35.7109375" style="2" customWidth="1"/>
    <col min="3" max="3" width="7.28125" style="2" customWidth="1"/>
    <col min="4" max="4" width="10.421875" style="2" customWidth="1"/>
    <col min="5" max="5" width="13.57421875" style="2" customWidth="1"/>
    <col min="6" max="6" width="13.7109375" style="2" customWidth="1"/>
    <col min="7" max="7" width="14.7109375" style="2" customWidth="1"/>
    <col min="8" max="8" width="8.140625" style="2" customWidth="1"/>
    <col min="9" max="9" width="7.421875" style="2" customWidth="1"/>
    <col min="10" max="10" width="19.140625" style="2" customWidth="1"/>
    <col min="11" max="11" width="19.421875" style="2" customWidth="1"/>
    <col min="12" max="12" width="24.8515625" style="2" customWidth="1"/>
    <col min="13" max="13" width="36.00390625" style="2" customWidth="1"/>
    <col min="14" max="14" width="17.140625" style="2" customWidth="1"/>
    <col min="15" max="15" width="18.28125" style="2" customWidth="1"/>
    <col min="16" max="16" width="23.00390625" style="2" customWidth="1"/>
    <col min="17" max="16384" width="9.140625" style="2" customWidth="1"/>
  </cols>
  <sheetData>
    <row r="1" spans="13:16" ht="10.5" customHeight="1">
      <c r="M1" s="44"/>
      <c r="N1" s="45"/>
      <c r="O1" s="45"/>
      <c r="P1" s="45"/>
    </row>
    <row r="2" spans="1:16" ht="23.25" customHeight="1">
      <c r="A2" s="47" t="s">
        <v>23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16" ht="109.5" customHeight="1">
      <c r="A3" s="46" t="s">
        <v>25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</row>
    <row r="4" spans="1:16" ht="34.5" customHeight="1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</row>
    <row r="5" spans="1:17" ht="81" customHeight="1">
      <c r="A5" s="40" t="s">
        <v>0</v>
      </c>
      <c r="B5" s="40" t="s">
        <v>2</v>
      </c>
      <c r="C5" s="40" t="s">
        <v>1</v>
      </c>
      <c r="D5" s="40" t="s">
        <v>12</v>
      </c>
      <c r="E5" s="39" t="s">
        <v>13</v>
      </c>
      <c r="F5" s="39"/>
      <c r="G5" s="39"/>
      <c r="H5" s="39" t="s">
        <v>5</v>
      </c>
      <c r="I5" s="39"/>
      <c r="J5" s="48" t="s">
        <v>8</v>
      </c>
      <c r="K5" s="48"/>
      <c r="L5" s="48"/>
      <c r="M5" s="39" t="s">
        <v>15</v>
      </c>
      <c r="N5" s="39"/>
      <c r="O5" s="39"/>
      <c r="P5" s="39"/>
      <c r="Q5" s="4"/>
    </row>
    <row r="6" spans="1:17" s="1" customFormat="1" ht="237" customHeight="1">
      <c r="A6" s="40"/>
      <c r="B6" s="40"/>
      <c r="C6" s="40"/>
      <c r="D6" s="40"/>
      <c r="E6" s="26" t="s">
        <v>19</v>
      </c>
      <c r="F6" s="26" t="s">
        <v>20</v>
      </c>
      <c r="G6" s="26" t="s">
        <v>21</v>
      </c>
      <c r="H6" s="39" t="s">
        <v>5</v>
      </c>
      <c r="I6" s="39"/>
      <c r="J6" s="13" t="s">
        <v>4</v>
      </c>
      <c r="K6" s="14" t="s">
        <v>3</v>
      </c>
      <c r="L6" s="15" t="s">
        <v>18</v>
      </c>
      <c r="M6" s="16" t="s">
        <v>14</v>
      </c>
      <c r="N6" s="17" t="s">
        <v>6</v>
      </c>
      <c r="O6" s="17" t="s">
        <v>17</v>
      </c>
      <c r="P6" s="17" t="s">
        <v>16</v>
      </c>
      <c r="Q6" s="11"/>
    </row>
    <row r="7" spans="1:17" s="1" customFormat="1" ht="69.75" customHeight="1">
      <c r="A7" s="31">
        <v>1</v>
      </c>
      <c r="B7" s="33" t="s">
        <v>24</v>
      </c>
      <c r="C7" s="31" t="s">
        <v>22</v>
      </c>
      <c r="D7" s="31">
        <v>842.51</v>
      </c>
      <c r="E7" s="30">
        <v>2300</v>
      </c>
      <c r="F7" s="30">
        <v>2200</v>
      </c>
      <c r="G7" s="32">
        <v>2400</v>
      </c>
      <c r="H7" s="42"/>
      <c r="I7" s="43"/>
      <c r="J7" s="29">
        <f>AVERAGE(E7:G7)</f>
        <v>2300</v>
      </c>
      <c r="K7" s="14">
        <f>SQRT(((SUM((POWER(G7-J7,2)),(POWER(F7-J7,2)),(POWER(E7-J7,2)))))/2)</f>
        <v>100</v>
      </c>
      <c r="L7" s="15">
        <f>K7/J7*100</f>
        <v>4.3478260869565215</v>
      </c>
      <c r="M7" s="16">
        <f>((D7/3)*(SUM(E7:G7)))</f>
        <v>1937772.9999999998</v>
      </c>
      <c r="N7" s="17">
        <f>M7/D7</f>
        <v>2299.9999999999995</v>
      </c>
      <c r="O7" s="17">
        <f>ROUND(N7,2)</f>
        <v>2300</v>
      </c>
      <c r="P7" s="18">
        <f>O7*D7</f>
        <v>1937773</v>
      </c>
      <c r="Q7" s="11"/>
    </row>
    <row r="9" spans="1:17" ht="36.75" customHeight="1">
      <c r="A9" s="38" t="s">
        <v>9</v>
      </c>
      <c r="B9" s="38"/>
      <c r="C9" s="38"/>
      <c r="D9" s="38"/>
      <c r="E9" s="38"/>
      <c r="F9" s="38"/>
      <c r="G9" s="38"/>
      <c r="H9" s="38"/>
      <c r="I9" s="38"/>
      <c r="J9" s="28">
        <f>P7</f>
        <v>1937773</v>
      </c>
      <c r="K9" s="20" t="s">
        <v>7</v>
      </c>
      <c r="L9" s="20"/>
      <c r="M9" s="20"/>
      <c r="N9" s="20"/>
      <c r="O9" s="20"/>
      <c r="P9" s="19"/>
      <c r="Q9" s="4"/>
    </row>
    <row r="10" spans="1:17" ht="10.5" customHeight="1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"/>
    </row>
    <row r="11" spans="1:17" s="3" customFormat="1" ht="18.75">
      <c r="A11" s="21" t="s">
        <v>10</v>
      </c>
      <c r="B11" s="21"/>
      <c r="C11" s="22"/>
      <c r="D11" s="36" t="s">
        <v>11</v>
      </c>
      <c r="E11" s="36"/>
      <c r="F11" s="36"/>
      <c r="G11" s="27"/>
      <c r="H11" s="22"/>
      <c r="I11" s="23"/>
      <c r="J11" s="23"/>
      <c r="K11" s="23"/>
      <c r="L11" s="24"/>
      <c r="M11" s="24"/>
      <c r="N11" s="24"/>
      <c r="O11" s="24"/>
      <c r="P11" s="24"/>
      <c r="Q11" s="12"/>
    </row>
    <row r="12" spans="1:8" s="3" customFormat="1" ht="15.75">
      <c r="A12" s="34"/>
      <c r="B12" s="34"/>
      <c r="C12" s="34"/>
      <c r="D12" s="6"/>
      <c r="E12" s="7"/>
      <c r="F12" s="8"/>
      <c r="G12" s="35"/>
      <c r="H12" s="35"/>
    </row>
    <row r="13" spans="1:8" s="3" customFormat="1" ht="26.25" customHeight="1">
      <c r="A13" s="5"/>
      <c r="B13" s="5"/>
      <c r="C13" s="5"/>
      <c r="D13" s="7"/>
      <c r="E13" s="7"/>
      <c r="F13" s="8"/>
      <c r="G13" s="9"/>
      <c r="H13" s="9"/>
    </row>
    <row r="14" spans="1:16" ht="19.5" customHeight="1">
      <c r="A14" s="5"/>
      <c r="B14" s="5"/>
      <c r="C14" s="5"/>
      <c r="D14" s="6"/>
      <c r="E14" s="7"/>
      <c r="F14" s="8"/>
      <c r="G14" s="9"/>
      <c r="H14" s="10"/>
      <c r="I14" s="3"/>
      <c r="J14" s="3"/>
      <c r="K14" s="3"/>
      <c r="L14" s="3"/>
      <c r="M14" s="3"/>
      <c r="N14" s="3"/>
      <c r="O14" s="3"/>
      <c r="P14" s="3"/>
    </row>
    <row r="15" spans="1:16" s="3" customFormat="1" ht="15.75">
      <c r="A15" s="37"/>
      <c r="B15" s="37"/>
      <c r="C15" s="4"/>
      <c r="D15" s="4"/>
      <c r="E15" s="4"/>
      <c r="F15" s="4"/>
      <c r="G15" s="4"/>
      <c r="H15" s="2"/>
      <c r="I15" s="2"/>
      <c r="J15" s="2"/>
      <c r="K15" s="2"/>
      <c r="L15" s="2"/>
      <c r="M15" s="2"/>
      <c r="N15" s="2"/>
      <c r="O15" s="2"/>
      <c r="P15" s="2"/>
    </row>
    <row r="16" spans="1:16" ht="15.75">
      <c r="A16" s="34"/>
      <c r="B16" s="34"/>
      <c r="C16" s="34"/>
      <c r="D16" s="6"/>
      <c r="E16" s="7"/>
      <c r="F16" s="8"/>
      <c r="G16" s="35"/>
      <c r="H16" s="35"/>
      <c r="I16" s="3"/>
      <c r="J16" s="3"/>
      <c r="M16" s="3"/>
      <c r="N16" s="3"/>
      <c r="O16" s="3"/>
      <c r="P16" s="3"/>
    </row>
    <row r="18" spans="8:16" ht="12.75">
      <c r="H18" s="10"/>
      <c r="P18" s="25"/>
    </row>
  </sheetData>
  <sheetProtection/>
  <mergeCells count="22">
    <mergeCell ref="M1:P1"/>
    <mergeCell ref="A3:P3"/>
    <mergeCell ref="A2:P2"/>
    <mergeCell ref="J5:L5"/>
    <mergeCell ref="B5:B6"/>
    <mergeCell ref="E5:G5"/>
    <mergeCell ref="M5:P5"/>
    <mergeCell ref="D5:D6"/>
    <mergeCell ref="A5:A6"/>
    <mergeCell ref="A4:P4"/>
    <mergeCell ref="A9:I9"/>
    <mergeCell ref="H5:I5"/>
    <mergeCell ref="C5:C6"/>
    <mergeCell ref="H6:I6"/>
    <mergeCell ref="A10:P10"/>
    <mergeCell ref="H7:I7"/>
    <mergeCell ref="A16:C16"/>
    <mergeCell ref="G16:H16"/>
    <mergeCell ref="D11:F11"/>
    <mergeCell ref="A12:C12"/>
    <mergeCell ref="G12:H12"/>
    <mergeCell ref="A15:B15"/>
  </mergeCells>
  <printOptions/>
  <pageMargins left="0.3" right="0.26" top="0.48" bottom="0.59" header="0.6" footer="0.37"/>
  <pageSetup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SaVa</dc:creator>
  <cp:keywords/>
  <dc:description/>
  <cp:lastModifiedBy>NBS</cp:lastModifiedBy>
  <cp:lastPrinted>2017-03-29T05:24:39Z</cp:lastPrinted>
  <dcterms:created xsi:type="dcterms:W3CDTF">2014-01-15T18:15:09Z</dcterms:created>
  <dcterms:modified xsi:type="dcterms:W3CDTF">2018-05-12T11:38:34Z</dcterms:modified>
  <cp:category/>
  <cp:version/>
  <cp:contentType/>
  <cp:contentStatus/>
</cp:coreProperties>
</file>